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aitken\Downloads\"/>
    </mc:Choice>
  </mc:AlternateContent>
  <xr:revisionPtr revIDLastSave="0" documentId="8_{695A7417-0702-4246-A5F9-93878D9CBF23}" xr6:coauthVersionLast="47" xr6:coauthVersionMax="47" xr10:uidLastSave="{00000000-0000-0000-0000-000000000000}"/>
  <bookViews>
    <workbookView xWindow="-35985" yWindow="-16095" windowWidth="29040" windowHeight="15720" xr2:uid="{3EF2A4C0-2FED-4581-99A9-CB7600179AEF}"/>
  </bookViews>
  <sheets>
    <sheet name="Project Information" sheetId="1" r:id="rId1"/>
    <sheet name="C&amp;D Waste Reporting" sheetId="2" r:id="rId2"/>
    <sheet name="Resource Consumption Reporting" sheetId="3" r:id="rId3"/>
    <sheet name="DataTable" sheetId="6" state="hidden" r:id="rId4"/>
    <sheet name="_DropDown" sheetId="4" state="hidden" r:id="rId5"/>
  </sheets>
  <definedNames>
    <definedName name="_RefCnD">_DropDown!$M$3:$O$37</definedName>
    <definedName name="_RefRC">_DropDown!$Q$3:$S$13</definedName>
    <definedName name="_ReportCnD">'C&amp;D Waste Reporting'!$C$4:$K$39</definedName>
    <definedName name="_ReportCnD_C1">'C&amp;D Waste Reporting'!$C$4:$C$39</definedName>
    <definedName name="_ReportMM">_DropDown!$G$3:$G$14</definedName>
    <definedName name="_ReportRC">'Resource Consumption Reporting'!$C$4:$H$15</definedName>
    <definedName name="_ReportRC_C1">'Resource Consumption Reporting'!$D$4:$D$15</definedName>
    <definedName name="_ReportYYYY">_DropDown!$I$3:$I$9</definedName>
    <definedName name="_UOM">_DropDown!$C$3:$C$10</definedName>
    <definedName name="_xlcn.WorksheetConnection_ConstructionWasteReportingTemplate.xlsx_CnDFacility1" hidden="1">_CnDFacility[]</definedName>
    <definedName name="_xlcn.WorksheetConnection_ConstructionWasteReportingTemplate.xlsx_CnDUoM1" hidden="1">_CnDUoM[]</definedName>
    <definedName name="_xlcn.WorksheetConnection_ConstructionWasteReportingTemplate.xlsx_Landfill1" hidden="1">_Landfill[]</definedName>
    <definedName name="_xlcn.WorksheetConnection_ConstructionWasteReportingTemplate.xlsx_SourceID1" hidden="1">_SourceID[]</definedName>
    <definedName name="Project_Info">'Project Information'!$B$4:$C$11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_SourceID" name="_SourceID" connection="WorksheetConnection_Construction Waste Reporting Template.xlsx!_SourceID"/>
          <x15:modelTable id="_Landfill" name="_Landfill" connection="WorksheetConnection_Construction Waste Reporting Template.xlsx!_Landfill"/>
          <x15:modelTable id="_CnDUoM" name="_CnDUoM" connection="WorksheetConnection_Construction Waste Reporting Template.xlsx!_CnDUoM"/>
          <x15:modelTable id="_CnDFacility" name="_CnDFacility" connection="WorksheetConnection_Construction Waste Reporting Template.xlsx!_CnDFacility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6" l="1"/>
  <c r="L52" i="6" l="1"/>
  <c r="L40" i="6"/>
  <c r="L44" i="6"/>
  <c r="L48" i="6"/>
  <c r="AJ9" i="6"/>
  <c r="B9" i="6"/>
  <c r="C52" i="6"/>
  <c r="D52" i="6"/>
  <c r="E52" i="6"/>
  <c r="F52" i="6"/>
  <c r="G52" i="6"/>
  <c r="H52" i="6"/>
  <c r="I52" i="6"/>
  <c r="J52" i="6"/>
  <c r="K52" i="6"/>
  <c r="B52" i="6"/>
  <c r="C48" i="6"/>
  <c r="D48" i="6"/>
  <c r="E48" i="6"/>
  <c r="F48" i="6"/>
  <c r="G48" i="6"/>
  <c r="H48" i="6"/>
  <c r="I48" i="6"/>
  <c r="J48" i="6"/>
  <c r="K48" i="6"/>
  <c r="B48" i="6"/>
  <c r="C44" i="6"/>
  <c r="D44" i="6"/>
  <c r="E44" i="6"/>
  <c r="F44" i="6"/>
  <c r="G44" i="6"/>
  <c r="H44" i="6"/>
  <c r="I44" i="6"/>
  <c r="J44" i="6"/>
  <c r="K44" i="6"/>
  <c r="B44" i="6"/>
  <c r="C40" i="6"/>
  <c r="D40" i="6"/>
  <c r="E40" i="6"/>
  <c r="F40" i="6"/>
  <c r="G40" i="6"/>
  <c r="H40" i="6"/>
  <c r="I40" i="6"/>
  <c r="J40" i="6"/>
  <c r="K40" i="6"/>
  <c r="B40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B33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B29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B25" i="6"/>
  <c r="B17" i="6"/>
  <c r="B13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B21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H5" i="6"/>
  <c r="G5" i="6"/>
  <c r="F5" i="6"/>
  <c r="E5" i="6"/>
  <c r="D5" i="6"/>
  <c r="C5" i="6"/>
  <c r="B5" i="6"/>
  <c r="B56" i="6" l="1" a="1"/>
  <c r="B56" i="6" s="1"/>
  <c r="J5" i="6" s="1" a="1"/>
  <c r="J5" i="6" s="1"/>
  <c r="AK13" i="6" l="1" a="1"/>
  <c r="AK13" i="6" s="1"/>
  <c r="AK25" i="6" a="1"/>
  <c r="AK25" i="6" s="1"/>
  <c r="M40" i="6" a="1"/>
  <c r="M40" i="6" s="1"/>
  <c r="AK33" i="6" a="1"/>
  <c r="AK33" i="6" s="1"/>
  <c r="M52" i="6" a="1"/>
  <c r="M52" i="6" s="1"/>
  <c r="AK29" i="6" a="1"/>
  <c r="AK29" i="6" s="1"/>
  <c r="AK9" i="6" a="1"/>
  <c r="AK9" i="6" s="1"/>
  <c r="M44" i="6" a="1"/>
  <c r="M44" i="6" s="1"/>
  <c r="AK17" i="6" a="1"/>
  <c r="AK17" i="6" s="1"/>
  <c r="M48" i="6" a="1"/>
  <c r="M48" i="6" s="1"/>
  <c r="AK21" i="6" a="1"/>
  <c r="AK21" i="6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A50D96C-4823-4301-87D5-65902276DF7E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87055C8-9987-4CBC-AEF4-0BDE2186B317}" name="WorksheetConnection_Construction Waste Reporting Template.xlsx!_CnDFacility" type="102" refreshedVersion="8" minRefreshableVersion="5">
    <extLst>
      <ext xmlns:x15="http://schemas.microsoft.com/office/spreadsheetml/2010/11/main" uri="{DE250136-89BD-433C-8126-D09CA5730AF9}">
        <x15:connection id="_CnDFacility" autoDelete="1">
          <x15:rangePr sourceName="_xlcn.WorksheetConnection_ConstructionWasteReportingTemplate.xlsx_CnDFacility1"/>
        </x15:connection>
      </ext>
    </extLst>
  </connection>
  <connection id="3" xr16:uid="{1B838E8B-988E-4877-816E-AF5CD49F911D}" name="WorksheetConnection_Construction Waste Reporting Template.xlsx!_CnDUoM" type="102" refreshedVersion="8" minRefreshableVersion="5">
    <extLst>
      <ext xmlns:x15="http://schemas.microsoft.com/office/spreadsheetml/2010/11/main" uri="{DE250136-89BD-433C-8126-D09CA5730AF9}">
        <x15:connection id="_CnDUoM">
          <x15:rangePr sourceName="_xlcn.WorksheetConnection_ConstructionWasteReportingTemplate.xlsx_CnDUoM1"/>
        </x15:connection>
      </ext>
    </extLst>
  </connection>
  <connection id="4" xr16:uid="{133278E8-6C71-4B1B-B9D4-EDE0A0C37B50}" name="WorksheetConnection_Construction Waste Reporting Template.xlsx!_Landfill" type="102" refreshedVersion="8" minRefreshableVersion="5">
    <extLst>
      <ext xmlns:x15="http://schemas.microsoft.com/office/spreadsheetml/2010/11/main" uri="{DE250136-89BD-433C-8126-D09CA5730AF9}">
        <x15:connection id="_Landfill">
          <x15:rangePr sourceName="_xlcn.WorksheetConnection_ConstructionWasteReportingTemplate.xlsx_Landfill1"/>
        </x15:connection>
      </ext>
    </extLst>
  </connection>
  <connection id="5" xr16:uid="{C32E5272-AF14-4B60-AC87-4963A256839C}" name="WorksheetConnection_Construction Waste Reporting Template.xlsx!_SourceID" type="102" refreshedVersion="8" minRefreshableVersion="5">
    <extLst>
      <ext xmlns:x15="http://schemas.microsoft.com/office/spreadsheetml/2010/11/main" uri="{DE250136-89BD-433C-8126-D09CA5730AF9}">
        <x15:connection id="_SourceID">
          <x15:rangePr sourceName="_xlcn.WorksheetConnection_ConstructionWasteReportingTemplate.xlsx_SourceID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<sst xmlns="http://schemas.openxmlformats.org/spreadsheetml/2006/main" count="671" uniqueCount="534">
  <si>
    <t>Project Information</t>
  </si>
  <si>
    <t>Principal Contractor</t>
  </si>
  <si>
    <t>Project No</t>
  </si>
  <si>
    <t>Project Name</t>
  </si>
  <si>
    <t>Contractor Project Manager</t>
  </si>
  <si>
    <t>External Project Manager</t>
  </si>
  <si>
    <t>APAL Project/Program Manager</t>
  </si>
  <si>
    <t>Reporting Month</t>
  </si>
  <si>
    <t>Reporting Year</t>
  </si>
  <si>
    <t>Information for Contractors</t>
  </si>
  <si>
    <t>APAL Expectations on Contractors for Waste Diversion Performance</t>
  </si>
  <si>
    <t>Minimum Expectations</t>
  </si>
  <si>
    <t>80% Diversion Rate (C&amp;D incl. site office waste)</t>
  </si>
  <si>
    <t>Streched Targets</t>
  </si>
  <si>
    <t>90% Diversion Rate (C&amp;D incl. site office waste)</t>
  </si>
  <si>
    <t>Waste Category</t>
  </si>
  <si>
    <t>Description</t>
  </si>
  <si>
    <t>Bulk Earthworks and Clearing (non-contaminated)</t>
  </si>
  <si>
    <t>This category includes 'natural' waste streams generated through bulk
earthworks / civil engineering activities.
This category includes any non-contaminated waste</t>
  </si>
  <si>
    <t>Contaminated and Regulated Waste</t>
  </si>
  <si>
    <r>
      <t xml:space="preserve">This category includes streams classified as controlled waste under the </t>
    </r>
    <r>
      <rPr>
        <i/>
        <sz val="10"/>
        <rFont val="Arial"/>
        <family val="2"/>
      </rPr>
      <t>Environmental Management and Pollution Control Act 1994</t>
    </r>
    <r>
      <rPr>
        <sz val="10"/>
        <rFont val="Arial"/>
        <family val="2"/>
      </rPr>
      <t>, and clarified per APAL EMP guidance</t>
    </r>
  </si>
  <si>
    <t>Construction and Demolition Waste</t>
  </si>
  <si>
    <t>This category includes streams which are 'man-made' and generated
through construction activities.</t>
  </si>
  <si>
    <t>Site Office Waste</t>
  </si>
  <si>
    <t>This category includes any waste streams generated through office
activities, such as general waste, recyclables, and paper.</t>
  </si>
  <si>
    <t>Definition of Terms</t>
  </si>
  <si>
    <t>Reused</t>
  </si>
  <si>
    <r>
      <t xml:space="preserve">Quantity of waste materials reused </t>
    </r>
    <r>
      <rPr>
        <b/>
        <sz val="10"/>
        <rFont val="Arial"/>
        <family val="2"/>
      </rPr>
      <t xml:space="preserve">(on-site) </t>
    </r>
    <r>
      <rPr>
        <sz val="10"/>
        <rFont val="Arial"/>
        <family val="2"/>
      </rPr>
      <t>or anywhere within Launceston Airport estate</t>
    </r>
  </si>
  <si>
    <t>Recycled</t>
  </si>
  <si>
    <r>
      <t xml:space="preserve">Quantity of waste material that's recovered by sending to recycling faciity </t>
    </r>
    <r>
      <rPr>
        <b/>
        <sz val="10"/>
        <rFont val="Arial"/>
        <family val="2"/>
      </rPr>
      <t>(off site)</t>
    </r>
  </si>
  <si>
    <t>Landfill /  Disposed</t>
  </si>
  <si>
    <t>Quantity of material discharged or disposed of in landfill facilities in accordance to legislative requirements</t>
  </si>
  <si>
    <t>Generated</t>
  </si>
  <si>
    <t>Quantity of material or products that enters a waste stream before composting, incinerating, landfilling, or recycling.</t>
  </si>
  <si>
    <t>Note</t>
  </si>
  <si>
    <r>
      <t>Materials (soil, subgrade, asphalt and concrete) stockiled within the Launceston Airport estate is consider</t>
    </r>
    <r>
      <rPr>
        <sz val="10"/>
        <rFont val="Arial"/>
        <family val="2"/>
      </rPr>
      <t>ed 'Reused'</t>
    </r>
  </si>
  <si>
    <t>Data Type</t>
  </si>
  <si>
    <t>Estimate</t>
  </si>
  <si>
    <t>Waste estimate provided is a generic estimate based on a typical infrastructure project and previous waste reporting</t>
  </si>
  <si>
    <t xml:space="preserve">Actual </t>
  </si>
  <si>
    <t>Waste is weighed or other technology that provide data based on individual loads, therefore increasing the accuracy of the measurement</t>
  </si>
  <si>
    <t>Both</t>
  </si>
  <si>
    <t>A mixture of estimate or weighing methods</t>
  </si>
  <si>
    <t>Facilities taken to</t>
  </si>
  <si>
    <t>Launceston Airport stockpile</t>
  </si>
  <si>
    <t xml:space="preserve">C&amp;D recycling </t>
  </si>
  <si>
    <t xml:space="preserve">Landfill </t>
  </si>
  <si>
    <t>Other</t>
  </si>
  <si>
    <t>Project Waste Reporting</t>
  </si>
  <si>
    <t>Category</t>
  </si>
  <si>
    <t>Unit</t>
  </si>
  <si>
    <t>Landfill</t>
  </si>
  <si>
    <t>Data type</t>
  </si>
  <si>
    <t>Facility taken to</t>
  </si>
  <si>
    <t>Comments</t>
  </si>
  <si>
    <t>Bulk Earthworks and Clearing</t>
  </si>
  <si>
    <t>Spoil - Excess Earthworks / Embankment / Fill / Clay</t>
  </si>
  <si>
    <t>Topsoil</t>
  </si>
  <si>
    <t>Vegetation / Green Waste</t>
  </si>
  <si>
    <t>Rock / Crushed Rock</t>
  </si>
  <si>
    <t>Contaminated and regulated waste</t>
  </si>
  <si>
    <t>Controlled Waste - Earthworks/soils</t>
  </si>
  <si>
    <t>Controlled Waste - Asbestos</t>
  </si>
  <si>
    <t>Controlled Waste - Other contaminated materials</t>
  </si>
  <si>
    <t>Construction &amp; Demolition</t>
  </si>
  <si>
    <t>Asphalts &amp; Profiles (RAP)</t>
  </si>
  <si>
    <t>Concrete</t>
  </si>
  <si>
    <t>Metals - Aluminum</t>
  </si>
  <si>
    <t xml:space="preserve">Metals - Copper </t>
  </si>
  <si>
    <t>Metals - Steel</t>
  </si>
  <si>
    <t>Glass</t>
  </si>
  <si>
    <t>Plastics - PVC/ HDPE / LDPE etc.</t>
  </si>
  <si>
    <t>Plastics -soft plastic / packaging</t>
  </si>
  <si>
    <t>Batteries / e-waste</t>
  </si>
  <si>
    <t>Bricks</t>
  </si>
  <si>
    <t>Timber</t>
  </si>
  <si>
    <t>Tiles</t>
  </si>
  <si>
    <t>Plasterboard</t>
  </si>
  <si>
    <t>Insulation</t>
  </si>
  <si>
    <t>Carpet</t>
  </si>
  <si>
    <t>Paper and Cardboard</t>
  </si>
  <si>
    <t>Other demolition waste</t>
  </si>
  <si>
    <t>Liquid waste / Slurry</t>
  </si>
  <si>
    <t>Septic / Effluent</t>
  </si>
  <si>
    <t>Slurry (Concrete)</t>
  </si>
  <si>
    <t>Slurry (Boring/NDD)</t>
  </si>
  <si>
    <t>Site Office</t>
  </si>
  <si>
    <t>Organics (food waste)</t>
  </si>
  <si>
    <t>Mixed recycling (bottles, alumnimum cans etc.)</t>
  </si>
  <si>
    <t>Paper</t>
  </si>
  <si>
    <t>General Waste</t>
  </si>
  <si>
    <t xml:space="preserve">Other </t>
  </si>
  <si>
    <t>Specify 1</t>
  </si>
  <si>
    <t>Other (Specify)</t>
  </si>
  <si>
    <t>Specify 2</t>
  </si>
  <si>
    <t>Specify 3</t>
  </si>
  <si>
    <t>Specify 4</t>
  </si>
  <si>
    <t>Resource Consumption Reporting</t>
  </si>
  <si>
    <t xml:space="preserve">Resource </t>
  </si>
  <si>
    <t>Quantity</t>
  </si>
  <si>
    <t>Comment</t>
  </si>
  <si>
    <t>Petrol</t>
  </si>
  <si>
    <t>Conventional</t>
  </si>
  <si>
    <t>L</t>
  </si>
  <si>
    <t>Diesel</t>
  </si>
  <si>
    <t>Renewable Diesel / Biodiesel</t>
  </si>
  <si>
    <t>HVO</t>
  </si>
  <si>
    <t>B5</t>
  </si>
  <si>
    <t>B20</t>
  </si>
  <si>
    <t>Electricity</t>
  </si>
  <si>
    <t>Renewable</t>
  </si>
  <si>
    <t>kWh</t>
  </si>
  <si>
    <t>Non-Renewable</t>
  </si>
  <si>
    <t xml:space="preserve">Water </t>
  </si>
  <si>
    <t>Potable</t>
  </si>
  <si>
    <t>kL</t>
  </si>
  <si>
    <t>Recycled Water</t>
  </si>
  <si>
    <t>CD1</t>
  </si>
  <si>
    <t>CD2</t>
  </si>
  <si>
    <t>CD3</t>
  </si>
  <si>
    <t>CD4</t>
  </si>
  <si>
    <t>CD5</t>
  </si>
  <si>
    <t>CD6</t>
  </si>
  <si>
    <t>CD7</t>
  </si>
  <si>
    <t>CD8</t>
  </si>
  <si>
    <t>CD9</t>
  </si>
  <si>
    <t>CD10</t>
  </si>
  <si>
    <t>CD11</t>
  </si>
  <si>
    <t>CD12</t>
  </si>
  <si>
    <t>CD13</t>
  </si>
  <si>
    <t>CD14</t>
  </si>
  <si>
    <t>CD15</t>
  </si>
  <si>
    <t>CD16</t>
  </si>
  <si>
    <t>CD17</t>
  </si>
  <si>
    <t>CD18</t>
  </si>
  <si>
    <t>CD19</t>
  </si>
  <si>
    <t>CD20</t>
  </si>
  <si>
    <t>CD21</t>
  </si>
  <si>
    <t>CD22</t>
  </si>
  <si>
    <t>CD23</t>
  </si>
  <si>
    <t>CD24</t>
  </si>
  <si>
    <t>CD25</t>
  </si>
  <si>
    <t>CD26</t>
  </si>
  <si>
    <t>CD27</t>
  </si>
  <si>
    <t>CD28</t>
  </si>
  <si>
    <t>CD29</t>
  </si>
  <si>
    <t>CD30</t>
  </si>
  <si>
    <t>CD31</t>
  </si>
  <si>
    <t>CD32</t>
  </si>
  <si>
    <t>CD33</t>
  </si>
  <si>
    <t>CD34</t>
  </si>
  <si>
    <t>CD35</t>
  </si>
  <si>
    <t>_ProjectInfo</t>
  </si>
  <si>
    <t>Principal Contrator:</t>
  </si>
  <si>
    <t>Project No:</t>
  </si>
  <si>
    <t>Project Name:</t>
  </si>
  <si>
    <t>Contractor Project Manager:</t>
  </si>
  <si>
    <t>External Project Manager:</t>
  </si>
  <si>
    <t>APAM Project/Program Manager</t>
  </si>
  <si>
    <t xml:space="preserve">Reporting Period: </t>
  </si>
  <si>
    <t>Reporting Year: 2</t>
  </si>
  <si>
    <t>SourceID</t>
  </si>
  <si>
    <t>_CnDUoM</t>
  </si>
  <si>
    <t>CD1_UoM</t>
  </si>
  <si>
    <t>CD2_UoM</t>
  </si>
  <si>
    <t>CD3_UoM</t>
  </si>
  <si>
    <t>CD4_UoM</t>
  </si>
  <si>
    <t>CD5_UoM</t>
  </si>
  <si>
    <t>CD6_UoM</t>
  </si>
  <si>
    <t>CD7_UoM</t>
  </si>
  <si>
    <t>CD8_UoM</t>
  </si>
  <si>
    <t>CD9_UoM</t>
  </si>
  <si>
    <t>CD10_UoM</t>
  </si>
  <si>
    <t>CD11_UoM</t>
  </si>
  <si>
    <t>CD12_UoM</t>
  </si>
  <si>
    <t>CD13_UoM</t>
  </si>
  <si>
    <t>CD14_UoM</t>
  </si>
  <si>
    <t>CD15_UoM</t>
  </si>
  <si>
    <t>CD16_UoM</t>
  </si>
  <si>
    <t>CD17_UoM</t>
  </si>
  <si>
    <t>CD18_UoM</t>
  </si>
  <si>
    <t>CD19_UoM</t>
  </si>
  <si>
    <t>CD20_UoM</t>
  </si>
  <si>
    <t>CD21_UoM</t>
  </si>
  <si>
    <t>CD22_UoM</t>
  </si>
  <si>
    <t>CD23_UoM</t>
  </si>
  <si>
    <t>CD24_UoM</t>
  </si>
  <si>
    <t>CD25_UoM</t>
  </si>
  <si>
    <t>CD26_UoM</t>
  </si>
  <si>
    <t>CD27_UoM</t>
  </si>
  <si>
    <t>CD28_UoM</t>
  </si>
  <si>
    <t>CD29_UoM</t>
  </si>
  <si>
    <t>CD30_UoM</t>
  </si>
  <si>
    <t>CD31_UoM</t>
  </si>
  <si>
    <t>CD32_UoM</t>
  </si>
  <si>
    <t>CD33_UoM</t>
  </si>
  <si>
    <t>CD34_UoM</t>
  </si>
  <si>
    <t>CD35_UoM</t>
  </si>
  <si>
    <t>_Reuse</t>
  </si>
  <si>
    <t>CD1_Reuse</t>
  </si>
  <si>
    <t>CD2_Reuse</t>
  </si>
  <si>
    <t>CD3_Reuse</t>
  </si>
  <si>
    <t>CD4_Reuse</t>
  </si>
  <si>
    <t>CD5_Reuse</t>
  </si>
  <si>
    <t>CD6_Reuse</t>
  </si>
  <si>
    <t>CD7_Reuse</t>
  </si>
  <si>
    <t>CD8_Reuse</t>
  </si>
  <si>
    <t>CD9_Reuse</t>
  </si>
  <si>
    <t>CD10_Reuse</t>
  </si>
  <si>
    <t>CD11_Reuse</t>
  </si>
  <si>
    <t>CD12_Reuse</t>
  </si>
  <si>
    <t>CD13_Reuse</t>
  </si>
  <si>
    <t>CD14_Reuse</t>
  </si>
  <si>
    <t>CD15_Reuse</t>
  </si>
  <si>
    <t>CD16_Reuse</t>
  </si>
  <si>
    <t>CD17_Reuse</t>
  </si>
  <si>
    <t>CD18_Reuse</t>
  </si>
  <si>
    <t>CD19_Reuse</t>
  </si>
  <si>
    <t>CD20_Reuse</t>
  </si>
  <si>
    <t>CD21_Reuse</t>
  </si>
  <si>
    <t>CD22_Reuse</t>
  </si>
  <si>
    <t>CD23_Reuse</t>
  </si>
  <si>
    <t>CD24_Reuse</t>
  </si>
  <si>
    <t>CD25_Reuse</t>
  </si>
  <si>
    <t>CD26_Reuse</t>
  </si>
  <si>
    <t>CD27_Reuse</t>
  </si>
  <si>
    <t>CD28_Reuse</t>
  </si>
  <si>
    <t>CD29_Reuse</t>
  </si>
  <si>
    <t>CD30_Reuse</t>
  </si>
  <si>
    <t>CD31_Reuse</t>
  </si>
  <si>
    <t>CD32_Reuse</t>
  </si>
  <si>
    <t>CD33_Reuse</t>
  </si>
  <si>
    <t>CD34_Reuse</t>
  </si>
  <si>
    <t>CD35_Reuse</t>
  </si>
  <si>
    <t>_Recycle</t>
  </si>
  <si>
    <t>CD1_Recycle</t>
  </si>
  <si>
    <t>CD2_Recycle</t>
  </si>
  <si>
    <t>CD3_Recycle</t>
  </si>
  <si>
    <t>CD4_Recycle</t>
  </si>
  <si>
    <t>CD5_Recycle</t>
  </si>
  <si>
    <t>CD6_Recycle</t>
  </si>
  <si>
    <t>CD7_Recycle</t>
  </si>
  <si>
    <t>CD8_Recycle</t>
  </si>
  <si>
    <t>CD9_Recycle</t>
  </si>
  <si>
    <t>CD10_Recycle</t>
  </si>
  <si>
    <t>CD11_Recycle</t>
  </si>
  <si>
    <t>CD12_Recycle</t>
  </si>
  <si>
    <t>CD13_Recycle</t>
  </si>
  <si>
    <t>CD14_Recycle</t>
  </si>
  <si>
    <t>CD15_Recycle</t>
  </si>
  <si>
    <t>CD16_Recycle</t>
  </si>
  <si>
    <t>CD17_Recycle</t>
  </si>
  <si>
    <t>CD18_Recycle</t>
  </si>
  <si>
    <t>CD19_Recycle</t>
  </si>
  <si>
    <t>CD20_Recycle</t>
  </si>
  <si>
    <t>CD21_Recycle</t>
  </si>
  <si>
    <t>CD22_Recycle</t>
  </si>
  <si>
    <t>CD23_Recycle</t>
  </si>
  <si>
    <t>CD24_Recycle</t>
  </si>
  <si>
    <t>CD25_Recycle</t>
  </si>
  <si>
    <t>CD26_Recycle</t>
  </si>
  <si>
    <t>CD27_Recycle</t>
  </si>
  <si>
    <t>CD28_Recycle</t>
  </si>
  <si>
    <t>CD29_Recycle</t>
  </si>
  <si>
    <t>CD30_Recycle</t>
  </si>
  <si>
    <t>CD31_Recycle</t>
  </si>
  <si>
    <t>CD32_Recycle</t>
  </si>
  <si>
    <t>CD33_Recycle</t>
  </si>
  <si>
    <t>CD34_Recycle</t>
  </si>
  <si>
    <t>CD35_Recycle</t>
  </si>
  <si>
    <t>_Landfill</t>
  </si>
  <si>
    <t>CD1_Landfill</t>
  </si>
  <si>
    <t>CD2_Landfill</t>
  </si>
  <si>
    <t>CD3_Landfill</t>
  </si>
  <si>
    <t>CD4_Landfill</t>
  </si>
  <si>
    <t>CD5_Landfill</t>
  </si>
  <si>
    <t>CD6_Landfill</t>
  </si>
  <si>
    <t>CD7_Landfill</t>
  </si>
  <si>
    <t>CD8_Landfill</t>
  </si>
  <si>
    <t>CD9_Landfill</t>
  </si>
  <si>
    <t>CD10_Landfill</t>
  </si>
  <si>
    <t>CD11_Landfill</t>
  </si>
  <si>
    <t>CD12_Landfill</t>
  </si>
  <si>
    <t>CD13_Landfill</t>
  </si>
  <si>
    <t>CD14_Landfill</t>
  </si>
  <si>
    <t>CD15_Landfill</t>
  </si>
  <si>
    <t>CD16_Landfill</t>
  </si>
  <si>
    <t>CD17_Landfill</t>
  </si>
  <si>
    <t>CD18_Landfill</t>
  </si>
  <si>
    <t>CD19_Landfill</t>
  </si>
  <si>
    <t>CD20_Landfill</t>
  </si>
  <si>
    <t>CD21_Landfill</t>
  </si>
  <si>
    <t>CD22_Landfill</t>
  </si>
  <si>
    <t>CD23_Landfill</t>
  </si>
  <si>
    <t>CD24_Landfill</t>
  </si>
  <si>
    <t>CD25_Landfill</t>
  </si>
  <si>
    <t>CD26_Landfill</t>
  </si>
  <si>
    <t>CD27_Landfill</t>
  </si>
  <si>
    <t>CD28_Landfill</t>
  </si>
  <si>
    <t>CD29_Landfill</t>
  </si>
  <si>
    <t>CD30_Landfill</t>
  </si>
  <si>
    <t>CD31_Landfill</t>
  </si>
  <si>
    <t>CD32_Landfill</t>
  </si>
  <si>
    <t>CD33_Landfill</t>
  </si>
  <si>
    <t>CD34_Landfill</t>
  </si>
  <si>
    <t>CD35_Landfill</t>
  </si>
  <si>
    <t>_CnDType</t>
  </si>
  <si>
    <t>CD1_Type</t>
  </si>
  <si>
    <t>CD2_Type</t>
  </si>
  <si>
    <t>CD3_Type</t>
  </si>
  <si>
    <t>CD4_Type</t>
  </si>
  <si>
    <t>CD5_Type</t>
  </si>
  <si>
    <t>CD6_Type</t>
  </si>
  <si>
    <t>CD7_Type</t>
  </si>
  <si>
    <t>CD8_Type</t>
  </si>
  <si>
    <t>CD9_Type</t>
  </si>
  <si>
    <t>CD10_Type</t>
  </si>
  <si>
    <t>CD11_Type</t>
  </si>
  <si>
    <t>CD12_Type</t>
  </si>
  <si>
    <t>CD13_Type</t>
  </si>
  <si>
    <t>CD14_Type</t>
  </si>
  <si>
    <t>CD15_Type</t>
  </si>
  <si>
    <t>CD16_Type</t>
  </si>
  <si>
    <t>CD17_Type</t>
  </si>
  <si>
    <t>CD18_Type</t>
  </si>
  <si>
    <t>CD19_Type</t>
  </si>
  <si>
    <t>CD20_Type</t>
  </si>
  <si>
    <t>CD21_Type</t>
  </si>
  <si>
    <t>CD22_Type</t>
  </si>
  <si>
    <t>CD23_Type</t>
  </si>
  <si>
    <t>CD24_Type</t>
  </si>
  <si>
    <t>CD25_Type</t>
  </si>
  <si>
    <t>CD26_Type</t>
  </si>
  <si>
    <t>CD27_Type</t>
  </si>
  <si>
    <t>CD28_Type</t>
  </si>
  <si>
    <t>CD29_Type</t>
  </si>
  <si>
    <t>CD30_Type</t>
  </si>
  <si>
    <t>CD31_Type</t>
  </si>
  <si>
    <t>CD32_Type</t>
  </si>
  <si>
    <t>CD33_Type</t>
  </si>
  <si>
    <t>CD34_Type</t>
  </si>
  <si>
    <t>CD35_Type</t>
  </si>
  <si>
    <t>_CnDFacility</t>
  </si>
  <si>
    <t>CD1_Fac</t>
  </si>
  <si>
    <t>CD2_Fac</t>
  </si>
  <si>
    <t>CD3_Fac</t>
  </si>
  <si>
    <t>CD4_Fac</t>
  </si>
  <si>
    <t>CD5_Fac</t>
  </si>
  <si>
    <t>CD6_Fac</t>
  </si>
  <si>
    <t>CD7_Fac</t>
  </si>
  <si>
    <t>CD8_Fac</t>
  </si>
  <si>
    <t>CD9_Fac</t>
  </si>
  <si>
    <t>CD10_Fac</t>
  </si>
  <si>
    <t>CD11_Fac</t>
  </si>
  <si>
    <t>CD12_Fac</t>
  </si>
  <si>
    <t>CD13_Fac</t>
  </si>
  <si>
    <t>CD14_Fac</t>
  </si>
  <si>
    <t>CD15_Fac</t>
  </si>
  <si>
    <t>CD16_Fac</t>
  </si>
  <si>
    <t>CD17_Fac</t>
  </si>
  <si>
    <t>CD18_Fac</t>
  </si>
  <si>
    <t>CD19_Fac</t>
  </si>
  <si>
    <t>CD20_Fac</t>
  </si>
  <si>
    <t>CD21_Fac</t>
  </si>
  <si>
    <t>CD22_Fac</t>
  </si>
  <si>
    <t>CD23_Fac</t>
  </si>
  <si>
    <t>CD24_Fac</t>
  </si>
  <si>
    <t>CD25_Fac</t>
  </si>
  <si>
    <t>CD26_Fac</t>
  </si>
  <si>
    <t>CD27_Fac</t>
  </si>
  <si>
    <t>CD28_Fac</t>
  </si>
  <si>
    <t>CD29_Fac</t>
  </si>
  <si>
    <t>CD30_Fac</t>
  </si>
  <si>
    <t>CD31_Fac</t>
  </si>
  <si>
    <t>CD32_Fac</t>
  </si>
  <si>
    <t>CD33_Fac</t>
  </si>
  <si>
    <t>CD34_Fac</t>
  </si>
  <si>
    <t>CD35_Fac</t>
  </si>
  <si>
    <t>_CnDComment</t>
  </si>
  <si>
    <t>CD1_Com</t>
  </si>
  <si>
    <t>CD2_Com</t>
  </si>
  <si>
    <t>CD3_Com</t>
  </si>
  <si>
    <t>CD4_Com</t>
  </si>
  <si>
    <t>CD5_Com</t>
  </si>
  <si>
    <t>CD6_Com</t>
  </si>
  <si>
    <t>CD7_Com</t>
  </si>
  <si>
    <t>CD8_Com</t>
  </si>
  <si>
    <t>CD9_Com</t>
  </si>
  <si>
    <t>CD10_Com</t>
  </si>
  <si>
    <t>CD11_Com</t>
  </si>
  <si>
    <t>CD12_Com</t>
  </si>
  <si>
    <t>CD13_Com</t>
  </si>
  <si>
    <t>CD14_Com</t>
  </si>
  <si>
    <t>CD15_Com</t>
  </si>
  <si>
    <t>CD16_Com</t>
  </si>
  <si>
    <t>CD17_Com</t>
  </si>
  <si>
    <t>CD18_Com</t>
  </si>
  <si>
    <t>CD19_Com</t>
  </si>
  <si>
    <t>CD20_Com</t>
  </si>
  <si>
    <t>CD21_Com</t>
  </si>
  <si>
    <t>CD22_Com</t>
  </si>
  <si>
    <t>CD23_Com</t>
  </si>
  <si>
    <t>CD24_Com</t>
  </si>
  <si>
    <t>CD25_Com</t>
  </si>
  <si>
    <t>CD26_Com</t>
  </si>
  <si>
    <t>CD27_Com</t>
  </si>
  <si>
    <t>CD28_Com</t>
  </si>
  <si>
    <t>CD29_Com</t>
  </si>
  <si>
    <t>CD30_Com</t>
  </si>
  <si>
    <t>CD31_Com</t>
  </si>
  <si>
    <t>CD32_Com</t>
  </si>
  <si>
    <t>CD33_Com</t>
  </si>
  <si>
    <t>CD34_Com</t>
  </si>
  <si>
    <t>CD35_Com</t>
  </si>
  <si>
    <t>RC1</t>
  </si>
  <si>
    <t>RC2</t>
  </si>
  <si>
    <t>RC3</t>
  </si>
  <si>
    <t>RC4</t>
  </si>
  <si>
    <t>RC5</t>
  </si>
  <si>
    <t>RC6</t>
  </si>
  <si>
    <t>RC7</t>
  </si>
  <si>
    <t>RC8</t>
  </si>
  <si>
    <t>RC9</t>
  </si>
  <si>
    <t>RC10</t>
  </si>
  <si>
    <t>RC11</t>
  </si>
  <si>
    <t>_RCUoM</t>
  </si>
  <si>
    <t>RC1_UoM</t>
  </si>
  <si>
    <t>RC2_UoM</t>
  </si>
  <si>
    <t>RC3_UoM</t>
  </si>
  <si>
    <t>RC4_UoM</t>
  </si>
  <si>
    <t>RC5_UoM</t>
  </si>
  <si>
    <t>RC6_UoM</t>
  </si>
  <si>
    <t>RC7_UoM</t>
  </si>
  <si>
    <t>RC8_UoM</t>
  </si>
  <si>
    <t>RC9_UoM</t>
  </si>
  <si>
    <t>RC10_UoM</t>
  </si>
  <si>
    <t>RC11_UoM</t>
  </si>
  <si>
    <t>_RC</t>
  </si>
  <si>
    <t>_RCType</t>
  </si>
  <si>
    <t>RC1_Type</t>
  </si>
  <si>
    <t>RC2_Type</t>
  </si>
  <si>
    <t>RC3_Type</t>
  </si>
  <si>
    <t>RC4_Type</t>
  </si>
  <si>
    <t>RC5_Type</t>
  </si>
  <si>
    <t>RC6_Type</t>
  </si>
  <si>
    <t>RC7_Type</t>
  </si>
  <si>
    <t>RC8_Type</t>
  </si>
  <si>
    <t>RC9_Type</t>
  </si>
  <si>
    <t>RC10_Type</t>
  </si>
  <si>
    <t>RC11_Type</t>
  </si>
  <si>
    <t>_RCComment</t>
  </si>
  <si>
    <t>RC1_Com</t>
  </si>
  <si>
    <t>RC2_Com</t>
  </si>
  <si>
    <t>RC3_Com</t>
  </si>
  <si>
    <t>RC4_Com</t>
  </si>
  <si>
    <t>RC5_Com</t>
  </si>
  <si>
    <t>RC6_Com</t>
  </si>
  <si>
    <t>RC7_Com</t>
  </si>
  <si>
    <t>RC8_Com</t>
  </si>
  <si>
    <t>RC9_Com</t>
  </si>
  <si>
    <t>RC10_Com</t>
  </si>
  <si>
    <t>RC11_Com</t>
  </si>
  <si>
    <t>_SourceID</t>
  </si>
  <si>
    <t>_UOM</t>
  </si>
  <si>
    <t>_Type</t>
  </si>
  <si>
    <t>_ReportMM</t>
  </si>
  <si>
    <t>_ReportYYYY</t>
  </si>
  <si>
    <t>_RefCnD</t>
  </si>
  <si>
    <t>_RefResource</t>
  </si>
  <si>
    <t>Tonnes</t>
  </si>
  <si>
    <t>01</t>
  </si>
  <si>
    <t>Bulk Earthworks and Clearing: Excess Earthworks / Embankment / Fill</t>
  </si>
  <si>
    <t>Petrol - Conventional</t>
  </si>
  <si>
    <t>m</t>
  </si>
  <si>
    <t>02</t>
  </si>
  <si>
    <t>Bulk Earthworks and Clearing: Topsoil</t>
  </si>
  <si>
    <t>Diesel - Conventional</t>
  </si>
  <si>
    <t>m2</t>
  </si>
  <si>
    <t>03</t>
  </si>
  <si>
    <t>Bulk Earthworks and Clearing: Vegetation / Green Waste</t>
  </si>
  <si>
    <t>Renewable Diesel / Biodiesel: HVO</t>
  </si>
  <si>
    <t>m3</t>
  </si>
  <si>
    <t>04</t>
  </si>
  <si>
    <t>Bulk Earthworks and Clearing: Rock / Crushed Rock</t>
  </si>
  <si>
    <t>Renewable Diesel / Biodiesel: B5</t>
  </si>
  <si>
    <t>05</t>
  </si>
  <si>
    <t>Contaminated and regulated waste: Reportable Priority Waste - Earthworks/soils</t>
  </si>
  <si>
    <t>Reportable Priority Waste - Earthworks/soils</t>
  </si>
  <si>
    <t>Renewable Diesel / Biodiesel: B20</t>
  </si>
  <si>
    <t>kg</t>
  </si>
  <si>
    <t>06</t>
  </si>
  <si>
    <t>Contaminated and regulated waste: Reportable Priority Waste - Asbestos</t>
  </si>
  <si>
    <t>Reportable Priority Waste - Asbestos</t>
  </si>
  <si>
    <t>Renewable Diesel / Biodiesel: Other</t>
  </si>
  <si>
    <t>07</t>
  </si>
  <si>
    <t>Contaminated and regulated waste: Reportable Priority Waste - Other contaminated materials</t>
  </si>
  <si>
    <t>Reportable Priority Waste - Other contaminated materials</t>
  </si>
  <si>
    <t>Electricity: Renewable</t>
  </si>
  <si>
    <t>08</t>
  </si>
  <si>
    <t>Construction &amp; Demolition: Asphalts &amp; Profiles (RAP)</t>
  </si>
  <si>
    <t>Electricity: Non-Renewable</t>
  </si>
  <si>
    <t>09</t>
  </si>
  <si>
    <t>Construction &amp; Demolition: Concrete</t>
  </si>
  <si>
    <t>Water : Potable</t>
  </si>
  <si>
    <t>10</t>
  </si>
  <si>
    <t>Construction &amp; Demolition: Metals - Aluminum</t>
  </si>
  <si>
    <t>Water : Recycled Water</t>
  </si>
  <si>
    <t>11</t>
  </si>
  <si>
    <t xml:space="preserve">Construction &amp; Demolition: Metals - Copper </t>
  </si>
  <si>
    <t>Water : Other</t>
  </si>
  <si>
    <t>12</t>
  </si>
  <si>
    <t>Construction &amp; Demolition: Metals - Steel</t>
  </si>
  <si>
    <t>Construction &amp; Demolition: Glass</t>
  </si>
  <si>
    <t>Construction &amp; Demolition: Plastics - PVC/ HDPE / LDPE etc.</t>
  </si>
  <si>
    <t>Construction &amp; Demolition: Plastics -soft plastic / packaging</t>
  </si>
  <si>
    <t>Construction &amp; Demolition: Batteries / e-waste</t>
  </si>
  <si>
    <t>Construction &amp; Demolition: Bricks</t>
  </si>
  <si>
    <t>Construction &amp; Demolition: Timber</t>
  </si>
  <si>
    <t>Construction &amp; Demolition: Tiles</t>
  </si>
  <si>
    <t>Construction &amp; Demolition: Plasterboard</t>
  </si>
  <si>
    <t>Construction &amp; Demolition: Insulation</t>
  </si>
  <si>
    <t>Construction &amp; Demolition: Carpet</t>
  </si>
  <si>
    <t>Construction &amp; Demolition: Paper and Cardboard</t>
  </si>
  <si>
    <t>Construction &amp; Demolition: Other demolition waste</t>
  </si>
  <si>
    <t>Liquid waste / Slurry: Septic / Effluent</t>
  </si>
  <si>
    <t>Liquid waste / Slurry: Slurry (Concrete)</t>
  </si>
  <si>
    <t>Liquid waste / Slurry: Slurry (Boring/NDD)</t>
  </si>
  <si>
    <t>Site Office: Organics (food waste)</t>
  </si>
  <si>
    <t>Site Office: Mixed recycling (bottles, alumnimum cans etc.)</t>
  </si>
  <si>
    <t>Site Office: Paper</t>
  </si>
  <si>
    <t>Other Specify 1</t>
  </si>
  <si>
    <t>Other Specify 2</t>
  </si>
  <si>
    <t>Other Specify 3</t>
  </si>
  <si>
    <t>Other Specify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</si>
</sst>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i/>
      <u/>
      <sz val="11"/>
      <color rgb="FFFF0000"/>
      <name val="Calibri"/>
      <family val="2"/>
      <scheme val="minor"/>
    </font>
    <font>
      <b/>
      <u/>
      <sz val="14"/>
      <color theme="1"/>
      <name val="Arial"/>
      <family val="2"/>
    </font>
    <font>
      <i/>
      <sz val="11"/>
      <color theme="1"/>
      <name val="Arial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2"/>
      <name val="Arial"/>
      <family val="2"/>
    </font>
    <font>
      <sz val="11"/>
      <color theme="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6"/>
      <color rgb="FF21382D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rgb="FFDDC27A"/>
        <bgColor indexed="64"/>
      </patternFill>
    </fill>
    <fill>
      <patternFill patternType="solid">
        <fgColor rgb="FF21382D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 style="thin">
        <color theme="4" tint="0.39997558519241921"/>
      </left>
      <right/>
      <top/>
      <bottom/>
      <diagonal/>
    </border>
  </borders>
  <cellStyleXfs count="2">
    <xf numFmtId="0" fontId="0" fillId="0" borderId="0"/>
    <xf numFmtId="0" fontId="8" fillId="2" borderId="4" applyNumberFormat="0" applyAlignment="0" applyProtection="0"/>
  </cellStyleXfs>
  <cellXfs count="86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/>
    <xf numFmtId="0" fontId="12" fillId="0" borderId="0" xfId="0" applyFont="1"/>
    <xf numFmtId="0" fontId="2" fillId="0" borderId="0" xfId="0" quotePrefix="1" applyFont="1"/>
    <xf numFmtId="0" fontId="6" fillId="0" borderId="1" xfId="0" applyFont="1" applyBorder="1" applyAlignment="1" applyProtection="1">
      <alignment wrapText="1"/>
      <protection locked="0"/>
    </xf>
    <xf numFmtId="0" fontId="7" fillId="0" borderId="1" xfId="0" applyFont="1" applyBorder="1" applyAlignment="1" applyProtection="1">
      <alignment wrapText="1"/>
      <protection locked="0"/>
    </xf>
    <xf numFmtId="0" fontId="4" fillId="6" borderId="0" xfId="0" applyFont="1" applyFill="1" applyAlignment="1">
      <alignment wrapText="1"/>
    </xf>
    <xf numFmtId="0" fontId="4" fillId="6" borderId="0" xfId="0" applyFont="1" applyFill="1" applyAlignment="1">
      <alignment horizontal="center" wrapText="1"/>
    </xf>
    <xf numFmtId="0" fontId="4" fillId="6" borderId="0" xfId="0" applyFont="1" applyFill="1"/>
    <xf numFmtId="0" fontId="4" fillId="0" borderId="0" xfId="0" applyFont="1" applyAlignment="1">
      <alignment horizontal="center" wrapText="1"/>
    </xf>
    <xf numFmtId="0" fontId="4" fillId="0" borderId="0" xfId="0" applyFont="1"/>
    <xf numFmtId="0" fontId="11" fillId="8" borderId="7" xfId="0" applyFont="1" applyFill="1" applyBorder="1" applyAlignment="1">
      <alignment horizontal="center"/>
    </xf>
    <xf numFmtId="0" fontId="11" fillId="8" borderId="8" xfId="1" applyFont="1" applyFill="1" applyBorder="1" applyAlignment="1">
      <alignment horizontal="center"/>
    </xf>
    <xf numFmtId="0" fontId="11" fillId="8" borderId="12" xfId="1" applyFont="1" applyFill="1" applyBorder="1" applyAlignment="1">
      <alignment horizontal="center"/>
    </xf>
    <xf numFmtId="0" fontId="11" fillId="8" borderId="15" xfId="0" applyFont="1" applyFill="1" applyBorder="1"/>
    <xf numFmtId="0" fontId="0" fillId="8" borderId="0" xfId="0" applyFill="1"/>
    <xf numFmtId="0" fontId="0" fillId="4" borderId="16" xfId="0" applyFill="1" applyBorder="1"/>
    <xf numFmtId="0" fontId="19" fillId="3" borderId="9" xfId="0" applyFont="1" applyFill="1" applyBorder="1"/>
    <xf numFmtId="0" fontId="19" fillId="3" borderId="10" xfId="0" applyFont="1" applyFill="1" applyBorder="1"/>
    <xf numFmtId="0" fontId="19" fillId="3" borderId="11" xfId="0" applyFont="1" applyFill="1" applyBorder="1"/>
    <xf numFmtId="0" fontId="4" fillId="9" borderId="0" xfId="0" applyFont="1" applyFill="1"/>
    <xf numFmtId="0" fontId="9" fillId="6" borderId="0" xfId="0" applyFont="1" applyFill="1"/>
    <xf numFmtId="0" fontId="0" fillId="11" borderId="17" xfId="0" applyFill="1" applyBorder="1"/>
    <xf numFmtId="0" fontId="20" fillId="0" borderId="1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center" vertical="top" wrapText="1"/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 vertical="top" wrapText="1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 wrapText="1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wrapText="1"/>
      <protection locked="0"/>
    </xf>
    <xf numFmtId="0" fontId="0" fillId="11" borderId="18" xfId="0" applyFill="1" applyBorder="1"/>
    <xf numFmtId="0" fontId="7" fillId="0" borderId="1" xfId="0" applyFont="1" applyBorder="1" applyAlignment="1" applyProtection="1">
      <alignment horizontal="left" wrapText="1"/>
      <protection locked="0"/>
    </xf>
    <xf numFmtId="0" fontId="0" fillId="4" borderId="19" xfId="0" applyFill="1" applyBorder="1"/>
    <xf numFmtId="0" fontId="7" fillId="0" borderId="0" xfId="0" applyFont="1" applyAlignment="1" applyProtection="1">
      <alignment wrapText="1"/>
      <protection locked="0"/>
    </xf>
    <xf numFmtId="0" fontId="7" fillId="5" borderId="0" xfId="0" applyFont="1" applyFill="1" applyProtection="1">
      <protection locked="0"/>
    </xf>
    <xf numFmtId="0" fontId="7" fillId="0" borderId="0" xfId="0" applyFont="1" applyProtection="1">
      <protection locked="0"/>
    </xf>
    <xf numFmtId="0" fontId="7" fillId="5" borderId="0" xfId="0" applyFont="1" applyFill="1" applyAlignment="1" applyProtection="1">
      <alignment wrapText="1"/>
      <protection locked="0"/>
    </xf>
    <xf numFmtId="0" fontId="7" fillId="0" borderId="0" xfId="0" applyFont="1"/>
    <xf numFmtId="0" fontId="7" fillId="5" borderId="0" xfId="0" applyFont="1" applyFill="1"/>
    <xf numFmtId="0" fontId="6" fillId="0" borderId="0" xfId="0" applyFont="1"/>
    <xf numFmtId="0" fontId="6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1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wrapText="1"/>
    </xf>
    <xf numFmtId="0" fontId="13" fillId="0" borderId="0" xfId="0" applyFont="1"/>
    <xf numFmtId="0" fontId="4" fillId="0" borderId="0" xfId="0" applyFont="1" applyAlignment="1">
      <alignment wrapText="1"/>
    </xf>
    <xf numFmtId="0" fontId="10" fillId="8" borderId="6" xfId="0" applyFont="1" applyFill="1" applyBorder="1"/>
    <xf numFmtId="0" fontId="11" fillId="8" borderId="7" xfId="0" applyFont="1" applyFill="1" applyBorder="1" applyAlignment="1">
      <alignment horizontal="left"/>
    </xf>
    <xf numFmtId="0" fontId="4" fillId="0" borderId="5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/>
    <xf numFmtId="0" fontId="4" fillId="0" borderId="1" xfId="0" applyFont="1" applyBorder="1" applyProtection="1">
      <protection locked="0"/>
    </xf>
    <xf numFmtId="0" fontId="8" fillId="7" borderId="13" xfId="1" applyFill="1" applyBorder="1" applyAlignment="1" applyProtection="1">
      <alignment horizontal="center"/>
      <protection locked="0"/>
    </xf>
    <xf numFmtId="0" fontId="8" fillId="7" borderId="14" xfId="1" applyFill="1" applyBorder="1" applyAlignment="1" applyProtection="1">
      <alignment horizontal="center"/>
      <protection locked="0"/>
    </xf>
    <xf numFmtId="0" fontId="5" fillId="10" borderId="2" xfId="0" applyFont="1" applyFill="1" applyBorder="1"/>
    <xf numFmtId="0" fontId="5" fillId="10" borderId="3" xfId="0" applyFont="1" applyFill="1" applyBorder="1"/>
    <xf numFmtId="0" fontId="5" fillId="10" borderId="1" xfId="0" applyFont="1" applyFill="1" applyBorder="1" applyAlignment="1">
      <alignment horizontal="center"/>
    </xf>
    <xf numFmtId="0" fontId="7" fillId="0" borderId="2" xfId="0" applyFont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5" fillId="10" borderId="1" xfId="0" applyFont="1" applyFill="1" applyBorder="1"/>
    <xf numFmtId="0" fontId="6" fillId="12" borderId="1" xfId="0" applyFont="1" applyFill="1" applyBorder="1"/>
    <xf numFmtId="0" fontId="17" fillId="12" borderId="0" xfId="0" applyFont="1" applyFill="1" applyAlignment="1">
      <alignment wrapText="1"/>
    </xf>
    <xf numFmtId="0" fontId="24" fillId="12" borderId="0" xfId="0" applyFont="1" applyFill="1"/>
    <xf numFmtId="0" fontId="25" fillId="0" borderId="0" xfId="0" applyFont="1"/>
    <xf numFmtId="0" fontId="7" fillId="13" borderId="0" xfId="0" applyFont="1" applyFill="1"/>
    <xf numFmtId="0" fontId="7" fillId="13" borderId="0" xfId="0" applyFont="1" applyFill="1" applyProtection="1">
      <protection locked="0"/>
    </xf>
    <xf numFmtId="0" fontId="7" fillId="13" borderId="0" xfId="0" applyFont="1" applyFill="1" applyAlignment="1" applyProtection="1">
      <alignment wrapText="1"/>
      <protection locked="0"/>
    </xf>
    <xf numFmtId="0" fontId="6" fillId="13" borderId="0" xfId="0" applyFont="1" applyFill="1" applyProtection="1">
      <protection locked="0"/>
    </xf>
    <xf numFmtId="0" fontId="6" fillId="13" borderId="0" xfId="0" applyFont="1" applyFill="1" applyAlignment="1">
      <alignment wrapText="1"/>
    </xf>
    <xf numFmtId="0" fontId="7" fillId="13" borderId="0" xfId="0" applyFont="1" applyFill="1" applyAlignment="1">
      <alignment wrapText="1"/>
    </xf>
    <xf numFmtId="0" fontId="4" fillId="0" borderId="1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18" fillId="0" borderId="0" xfId="0" applyFont="1" applyAlignment="1">
      <alignment horizontal="left"/>
    </xf>
  </cellXfs>
  <cellStyles count="2">
    <cellStyle name="Calculation" xfId="1" builtinId="22"/>
    <cellStyle name="Normal" xfId="0" builtinId="0"/>
  </cellStyles>
  <dxfs count="9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  <vertical/>
        <horizontal/>
      </border>
    </dxf>
    <dxf>
      <border outline="0"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21382D"/>
      <color rgb="FFDDC2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7" Type="http://schemas.openxmlformats.org/officeDocument/2006/relationships/connections" Target="connections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eetMetadata" Target="metadata.xml"/><Relationship Id="rId19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0</xdr:row>
      <xdr:rowOff>146049</xdr:rowOff>
    </xdr:from>
    <xdr:to>
      <xdr:col>12</xdr:col>
      <xdr:colOff>267649</xdr:colOff>
      <xdr:row>7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12346-29BF-5BB2-D8F2-288AF0AB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1600" y="146049"/>
          <a:ext cx="5449249" cy="18923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4986C8-B488-4595-8343-93ED64E20965}" name="_ProjectInfo" displayName="_ProjectInfo" ref="B4:J5" totalsRowShown="0">
  <autoFilter ref="B4:J5" xr:uid="{594986C8-B488-4595-8343-93ED64E20965}"/>
  <tableColumns count="9">
    <tableColumn id="1" xr3:uid="{F137839B-F407-4C64-9D74-793AA4E79E1A}" name="Principal Contrator:">
      <calculatedColumnFormula>'Project Information'!$C$4</calculatedColumnFormula>
    </tableColumn>
    <tableColumn id="2" xr3:uid="{69841A77-74C6-4679-AF7B-8677E1E5B1D3}" name="Project No:">
      <calculatedColumnFormula>'Project Information'!$C$5</calculatedColumnFormula>
    </tableColumn>
    <tableColumn id="3" xr3:uid="{C3BB7311-592B-4CEC-A39B-5A37EDADD59A}" name="Project Name:" dataDxfId="91">
      <calculatedColumnFormula>'Project Information'!$C$6</calculatedColumnFormula>
    </tableColumn>
    <tableColumn id="4" xr3:uid="{224D1C93-7891-4E05-91D2-058ABDE36E78}" name="Contractor Project Manager:">
      <calculatedColumnFormula>'Project Information'!$C$7</calculatedColumnFormula>
    </tableColumn>
    <tableColumn id="5" xr3:uid="{2FE0AAEB-44EA-42E4-BC32-0C7C2C55228B}" name="External Project Manager:">
      <calculatedColumnFormula>'Project Information'!$C$8</calculatedColumnFormula>
    </tableColumn>
    <tableColumn id="6" xr3:uid="{17E39C91-6D7E-468C-9A3B-F7D2289674E1}" name="APAM Project/Program Manager">
      <calculatedColumnFormula>'Project Information'!$C$9</calculatedColumnFormula>
    </tableColumn>
    <tableColumn id="7" xr3:uid="{E640ED29-5156-4BCF-9585-27B59CD60D71}" name="Reporting Period: ">
      <calculatedColumnFormula>'Project Information'!$C$10</calculatedColumnFormula>
    </tableColumn>
    <tableColumn id="8" xr3:uid="{DC6B79EC-6B41-43AD-B313-5FBB28E13804}" name="Reporting Year: 2">
      <calculatedColumnFormula>'Project Information'!$C$11</calculatedColumnFormula>
    </tableColumn>
    <tableColumn id="9" xr3:uid="{7D93F6AB-95BA-4E13-9FB6-55878989E98E}" name="SourceID">
      <calculatedColumnFormula array="1">_SourceID[_SourceID]</calculatedColumnFormula>
    </tableColumn>
  </tableColumns>
  <tableStyleInfo name="TableStyleMedium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150EDF0-8B66-4515-9891-4745FA844B0A}" name="_RC" displayName="_RC" ref="B43:M44" totalsRowShown="0" dataDxfId="14" tableBorderDxfId="13">
  <autoFilter ref="B43:M44" xr:uid="{F150EDF0-8B66-4515-9891-4745FA844B0A}"/>
  <tableColumns count="12">
    <tableColumn id="1" xr3:uid="{EFFA8C9A-EB63-4F5B-BC00-7B2F2614BC6B}" name="RC1" dataDxfId="12">
      <calculatedColumnFormula>INDEX(_ReportRC, MATCH(VLOOKUP(B36, _RefRC, 3, 0), _ReportRC_C1, 0),4)</calculatedColumnFormula>
    </tableColumn>
    <tableColumn id="2" xr3:uid="{431DB59D-C121-4A05-B404-316BDF361583}" name="RC2" dataDxfId="11">
      <calculatedColumnFormula>INDEX(_ReportRC, MATCH(VLOOKUP(C36, _RefRC, 3, 0), _ReportRC_C1, 0),4)</calculatedColumnFormula>
    </tableColumn>
    <tableColumn id="3" xr3:uid="{4C24CE5E-1CBF-4F98-8588-5368A2106D54}" name="RC3" dataDxfId="10">
      <calculatedColumnFormula>INDEX(_ReportRC, MATCH(VLOOKUP(D36, _RefRC, 3, 0), _ReportRC_C1, 0),4)</calculatedColumnFormula>
    </tableColumn>
    <tableColumn id="4" xr3:uid="{1A8B2DA4-FB4F-422C-B9F3-6AE28E887C75}" name="RC4" dataDxfId="9">
      <calculatedColumnFormula>INDEX(_ReportRC, MATCH(VLOOKUP(E36, _RefRC, 3, 0), _ReportRC_C1, 0),4)</calculatedColumnFormula>
    </tableColumn>
    <tableColumn id="5" xr3:uid="{8D9B47EC-982B-482E-BD74-25687958DFE6}" name="RC5" dataDxfId="8">
      <calculatedColumnFormula>INDEX(_ReportRC, MATCH(VLOOKUP(F36, _RefRC, 3, 0), _ReportRC_C1, 0),4)</calculatedColumnFormula>
    </tableColumn>
    <tableColumn id="6" xr3:uid="{F65F6F2E-F50D-42CD-8C19-37A707696E58}" name="RC6" dataDxfId="7">
      <calculatedColumnFormula>INDEX(_ReportRC, MATCH(VLOOKUP(G36, _RefRC, 3, 0), _ReportRC_C1, 0),4)</calculatedColumnFormula>
    </tableColumn>
    <tableColumn id="7" xr3:uid="{945ADF74-29E0-4A4A-9588-A2ACEA9B8CFD}" name="RC7" dataDxfId="6">
      <calculatedColumnFormula>INDEX(_ReportRC, MATCH(VLOOKUP(H36, _RefRC, 3, 0), _ReportRC_C1, 0),4)</calculatedColumnFormula>
    </tableColumn>
    <tableColumn id="8" xr3:uid="{CFEC676A-F5D9-448D-96E6-60F570ED8904}" name="RC8" dataDxfId="5">
      <calculatedColumnFormula>INDEX(_ReportRC, MATCH(VLOOKUP(I36, _RefRC, 3, 0), _ReportRC_C1, 0),4)</calculatedColumnFormula>
    </tableColumn>
    <tableColumn id="9" xr3:uid="{D0712959-C335-44C7-8F3A-8B8007EF74B1}" name="RC9" dataDxfId="4">
      <calculatedColumnFormula>INDEX(_ReportRC, MATCH(VLOOKUP(J36, _RefRC, 3, 0), _ReportRC_C1, 0),4)</calculatedColumnFormula>
    </tableColumn>
    <tableColumn id="10" xr3:uid="{D1056E16-72DE-4BD1-BABA-FE83D2AFB9DA}" name="RC10" dataDxfId="3">
      <calculatedColumnFormula>INDEX(_ReportRC, MATCH(VLOOKUP(K36, _RefRC, 3, 0), _ReportRC_C1, 0),4)</calculatedColumnFormula>
    </tableColumn>
    <tableColumn id="11" xr3:uid="{F914F57D-1AD6-4C77-A544-21A41286656C}" name="RC11" dataDxfId="2">
      <calculatedColumnFormula>INDEX(_ReportRC, MATCH(VLOOKUP(L36, _RefRC, 3, 0), _ReportRC_C1, 0),4)</calculatedColumnFormula>
    </tableColumn>
    <tableColumn id="12" xr3:uid="{ABFF2A11-72F6-4CDC-B922-2BB74E125F85}" name="SourceID" dataDxfId="1">
      <calculatedColumnFormula array="1">_SourceID[_SourceID]</calculatedColumnFormula>
    </tableColumn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A86CC8B-B63E-4306-9AF6-50BFAC9F1C6D}" name="Table11" displayName="Table11" ref="B51:M52" totalsRowShown="0">
  <autoFilter ref="B51:M52" xr:uid="{EA86CC8B-B63E-4306-9AF6-50BFAC9F1C6D}"/>
  <tableColumns count="12">
    <tableColumn id="1" xr3:uid="{95EDC491-FD29-4EB7-BB81-D6F31465356D}" name="RC1_Com">
      <calculatedColumnFormula>INDEX(_ReportRC, MATCH(VLOOKUP(B36, _RefRC, 3, 0), _ReportRC_C1, 0),6)</calculatedColumnFormula>
    </tableColumn>
    <tableColumn id="2" xr3:uid="{EF3AEB73-A400-49C7-B139-6C54DECAB9E9}" name="RC2_Com">
      <calculatedColumnFormula>INDEX(_ReportRC, MATCH(VLOOKUP(C36, _RefRC, 3, 0), _ReportRC_C1, 0),6)</calculatedColumnFormula>
    </tableColumn>
    <tableColumn id="3" xr3:uid="{91D6939D-A02C-4A4B-9802-61E990EE595B}" name="RC3_Com">
      <calculatedColumnFormula>INDEX(_ReportRC, MATCH(VLOOKUP(D36, _RefRC, 3, 0), _ReportRC_C1, 0),6)</calculatedColumnFormula>
    </tableColumn>
    <tableColumn id="4" xr3:uid="{3FB2CDB0-425C-4143-84CA-4715EF1133FD}" name="RC4_Com">
      <calculatedColumnFormula>INDEX(_ReportRC, MATCH(VLOOKUP(E36, _RefRC, 3, 0), _ReportRC_C1, 0),6)</calculatedColumnFormula>
    </tableColumn>
    <tableColumn id="5" xr3:uid="{65036A79-CB28-4187-B051-EBCE08821BF4}" name="RC5_Com">
      <calculatedColumnFormula>INDEX(_ReportRC, MATCH(VLOOKUP(F36, _RefRC, 3, 0), _ReportRC_C1, 0),6)</calculatedColumnFormula>
    </tableColumn>
    <tableColumn id="6" xr3:uid="{E6DF38A4-0DBD-482D-B47E-3C62C053B754}" name="RC6_Com">
      <calculatedColumnFormula>INDEX(_ReportRC, MATCH(VLOOKUP(G36, _RefRC, 3, 0), _ReportRC_C1, 0),6)</calculatedColumnFormula>
    </tableColumn>
    <tableColumn id="7" xr3:uid="{0C6929A5-F657-48B3-9E70-C8A5A567B0DF}" name="RC7_Com">
      <calculatedColumnFormula>INDEX(_ReportRC, MATCH(VLOOKUP(H36, _RefRC, 3, 0), _ReportRC_C1, 0),6)</calculatedColumnFormula>
    </tableColumn>
    <tableColumn id="8" xr3:uid="{800C82E2-BD7E-477F-97EB-71EF44E3191E}" name="RC8_Com">
      <calculatedColumnFormula>INDEX(_ReportRC, MATCH(VLOOKUP(I36, _RefRC, 3, 0), _ReportRC_C1, 0),6)</calculatedColumnFormula>
    </tableColumn>
    <tableColumn id="9" xr3:uid="{1D8E5769-0DCF-4CC0-AC35-F9759B9A50E6}" name="RC9_Com">
      <calculatedColumnFormula>INDEX(_ReportRC, MATCH(VLOOKUP(J36, _RefRC, 3, 0), _ReportRC_C1, 0),6)</calculatedColumnFormula>
    </tableColumn>
    <tableColumn id="10" xr3:uid="{B196C083-0FA3-4679-B439-FCFBBA5C56B5}" name="RC10_Com">
      <calculatedColumnFormula>INDEX(_ReportRC, MATCH(VLOOKUP(K36, _RefRC, 3, 0), _ReportRC_C1, 0),6)</calculatedColumnFormula>
    </tableColumn>
    <tableColumn id="11" xr3:uid="{CD56F0E9-E0E1-44AA-839E-31349CDCD777}" name="RC11_Com">
      <calculatedColumnFormula>INDEX(_ReportRC, MATCH(VLOOKUP(L36, _RefRC, 3, 0), _ReportRC_C1, 0),6)</calculatedColumnFormula>
    </tableColumn>
    <tableColumn id="12" xr3:uid="{88F5BB0A-A6A0-46A6-8578-B17D39B95BD7}" name="SourceID">
      <calculatedColumnFormula array="1">_SourceID[_SourceID]</calculatedColumnFormula>
    </tableColumn>
  </tableColumns>
  <tableStyleInfo name="TableStyleMedium3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6691FC8-BE20-400B-9792-98E943C392CE}" name="_RCType" displayName="_RCType" ref="B47:M48" totalsRowShown="0">
  <autoFilter ref="B47:M48" xr:uid="{36691FC8-BE20-400B-9792-98E943C392CE}"/>
  <tableColumns count="12">
    <tableColumn id="1" xr3:uid="{CC354E5F-163C-4FF4-AABB-C1B3146888A7}" name="RC1_Type">
      <calculatedColumnFormula>INDEX(_ReportRC, MATCH(VLOOKUP(B36, _RefRC, 3, 0), _ReportRC_C1, 0),5)</calculatedColumnFormula>
    </tableColumn>
    <tableColumn id="2" xr3:uid="{CEE9ABC5-7FC9-4B68-B9C0-BCBB5A0CB56A}" name="RC2_Type">
      <calculatedColumnFormula>INDEX(_ReportRC, MATCH(VLOOKUP(C36, _RefRC, 3, 0), _ReportRC_C1, 0),5)</calculatedColumnFormula>
    </tableColumn>
    <tableColumn id="3" xr3:uid="{4C0C8311-86D5-4C09-A275-52C02EFCABC1}" name="RC3_Type">
      <calculatedColumnFormula>INDEX(_ReportRC, MATCH(VLOOKUP(D36, _RefRC, 3, 0), _ReportRC_C1, 0),5)</calculatedColumnFormula>
    </tableColumn>
    <tableColumn id="4" xr3:uid="{13FA4DD2-7E35-47E6-BE75-CD159429A990}" name="RC4_Type">
      <calculatedColumnFormula>INDEX(_ReportRC, MATCH(VLOOKUP(E36, _RefRC, 3, 0), _ReportRC_C1, 0),5)</calculatedColumnFormula>
    </tableColumn>
    <tableColumn id="5" xr3:uid="{9C063C93-B1E6-4E3B-8D08-A9D1D696F262}" name="RC5_Type">
      <calculatedColumnFormula>INDEX(_ReportRC, MATCH(VLOOKUP(F36, _RefRC, 3, 0), _ReportRC_C1, 0),5)</calculatedColumnFormula>
    </tableColumn>
    <tableColumn id="6" xr3:uid="{94888960-F0BC-481C-B047-E079E02ED498}" name="RC6_Type">
      <calculatedColumnFormula>INDEX(_ReportRC, MATCH(VLOOKUP(G36, _RefRC, 3, 0), _ReportRC_C1, 0),5)</calculatedColumnFormula>
    </tableColumn>
    <tableColumn id="7" xr3:uid="{1959F097-6F2B-42E6-89D5-6F9CCBCD045B}" name="RC7_Type">
      <calculatedColumnFormula>INDEX(_ReportRC, MATCH(VLOOKUP(H36, _RefRC, 3, 0), _ReportRC_C1, 0),5)</calculatedColumnFormula>
    </tableColumn>
    <tableColumn id="8" xr3:uid="{A6655F6D-C34F-44DE-B84A-20315DFC6EB7}" name="RC8_Type">
      <calculatedColumnFormula>INDEX(_ReportRC, MATCH(VLOOKUP(I36, _RefRC, 3, 0), _ReportRC_C1, 0),5)</calculatedColumnFormula>
    </tableColumn>
    <tableColumn id="9" xr3:uid="{54D9101E-4E5E-4E9F-8A8B-CF791B04F1E9}" name="RC9_Type">
      <calculatedColumnFormula>INDEX(_ReportRC, MATCH(VLOOKUP(J36, _RefRC, 3, 0), _ReportRC_C1, 0),5)</calculatedColumnFormula>
    </tableColumn>
    <tableColumn id="10" xr3:uid="{7ADA90E7-9B25-4FEA-A36E-81FACD98554C}" name="RC10_Type">
      <calculatedColumnFormula>INDEX(_ReportRC, MATCH(VLOOKUP(K36, _RefRC, 3, 0), _ReportRC_C1, 0),5)</calculatedColumnFormula>
    </tableColumn>
    <tableColumn id="11" xr3:uid="{5565335C-2920-4451-8632-CF8B087A1528}" name="RC11_Type">
      <calculatedColumnFormula>INDEX(_ReportRC, MATCH(VLOOKUP(L36, _RefRC, 3, 0), _ReportRC_C1, 0),5)</calculatedColumnFormula>
    </tableColumn>
    <tableColumn id="12" xr3:uid="{A1471B05-E615-4EC1-93AD-27BAC9CFB7A2}" name="SourceID">
      <calculatedColumnFormula array="1">_SourceID[_SourceID]</calculatedColumnFormula>
    </tableColumn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4F0D02D-E66D-4984-840E-95E16C24169D}" name="_SourceID" displayName="_SourceID" ref="B55:B56" totalsRowShown="0" headerRowDxfId="0">
  <autoFilter ref="B55:B56" xr:uid="{A4F0D02D-E66D-4984-840E-95E16C24169D}"/>
  <tableColumns count="1">
    <tableColumn id="1" xr3:uid="{4A3F431B-938A-4653-A046-432215040CC5}" name="_SourceID">
      <calculatedColumnFormula array="1">_ProjectInfo[Reporting Year: 2]&amp;"_"&amp;_ProjectInfo[Reporting Period: ]&amp;"_"&amp;_ProjectInfo[Project No:]</calculatedColumnFormula>
    </tableColumn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780052C-12D9-45AD-A235-8624597D07AF}" name="_CnDUoM" displayName="_CnDUoM" ref="B8:AK9" totalsRowShown="0">
  <autoFilter ref="B8:AK9" xr:uid="{0780052C-12D9-45AD-A235-8624597D07AF}"/>
  <tableColumns count="36">
    <tableColumn id="1" xr3:uid="{78AB1F45-FF5C-4470-9AC6-DC2C02469FAF}" name="CD1_UoM">
      <calculatedColumnFormula>INDEX(_ReportCnD, MATCH(VLOOKUP(B1, _RefCnD, 3, 0), _ReportCnD_C1, 0),2)</calculatedColumnFormula>
    </tableColumn>
    <tableColumn id="2" xr3:uid="{9E4E11CB-92AF-4BF3-A0CD-E98C2112F1A0}" name="CD2_UoM">
      <calculatedColumnFormula>INDEX(_ReportCnD, MATCH(VLOOKUP(C1, _RefCnD, 3, 0), _ReportCnD_C1, 0),2)</calculatedColumnFormula>
    </tableColumn>
    <tableColumn id="3" xr3:uid="{96255C6C-8EED-4AEA-8E01-EFB4D56B0ABC}" name="CD3_UoM">
      <calculatedColumnFormula>INDEX(_ReportCnD, MATCH(VLOOKUP(D1, _RefCnD, 3, 0), _ReportCnD_C1, 0),2)</calculatedColumnFormula>
    </tableColumn>
    <tableColumn id="4" xr3:uid="{57505F7F-A363-405B-B54F-21F3AA74527B}" name="CD4_UoM">
      <calculatedColumnFormula>INDEX(_ReportCnD, MATCH(VLOOKUP(E1, _RefCnD, 3, 0), _ReportCnD_C1, 0),2)</calculatedColumnFormula>
    </tableColumn>
    <tableColumn id="5" xr3:uid="{E2174046-B3D6-4AE2-88B8-B7E2E475E0FA}" name="CD5_UoM">
      <calculatedColumnFormula>INDEX(_ReportCnD, MATCH(VLOOKUP(F1, _RefCnD, 3, 0), _ReportCnD_C1, 0),2)</calculatedColumnFormula>
    </tableColumn>
    <tableColumn id="6" xr3:uid="{DD3C88FA-6648-45DE-83CE-3045C98C3F13}" name="CD6_UoM">
      <calculatedColumnFormula>INDEX(_ReportCnD, MATCH(VLOOKUP(G1, _RefCnD, 3, 0), _ReportCnD_C1, 0),2)</calculatedColumnFormula>
    </tableColumn>
    <tableColumn id="7" xr3:uid="{3B0DC107-5E42-4CEA-AD39-1CF6C44E22AD}" name="CD7_UoM">
      <calculatedColumnFormula>INDEX(_ReportCnD, MATCH(VLOOKUP(H1, _RefCnD, 3, 0), _ReportCnD_C1, 0),2)</calculatedColumnFormula>
    </tableColumn>
    <tableColumn id="8" xr3:uid="{E604D12A-E461-42E0-BDC6-27332886A990}" name="CD8_UoM">
      <calculatedColumnFormula>INDEX(_ReportCnD, MATCH(VLOOKUP(I1, _RefCnD, 3, 0), _ReportCnD_C1, 0),2)</calculatedColumnFormula>
    </tableColumn>
    <tableColumn id="9" xr3:uid="{C343B3D1-B98E-474D-BAB3-DD2E2EB9D5DC}" name="CD9_UoM">
      <calculatedColumnFormula>INDEX(_ReportCnD, MATCH(VLOOKUP(J1, _RefCnD, 3, 0), _ReportCnD_C1, 0),2)</calculatedColumnFormula>
    </tableColumn>
    <tableColumn id="10" xr3:uid="{ECEDE327-E204-402A-8BE5-2D7544EABDCE}" name="CD10_UoM">
      <calculatedColumnFormula>INDEX(_ReportCnD, MATCH(VLOOKUP(K1, _RefCnD, 3, 0), _ReportCnD_C1, 0),2)</calculatedColumnFormula>
    </tableColumn>
    <tableColumn id="11" xr3:uid="{EEF72244-A324-43AF-8E7A-4710A403A8D2}" name="CD11_UoM">
      <calculatedColumnFormula>INDEX(_ReportCnD, MATCH(VLOOKUP(L1, _RefCnD, 3, 0), _ReportCnD_C1, 0),2)</calculatedColumnFormula>
    </tableColumn>
    <tableColumn id="12" xr3:uid="{D58D766C-1D66-4FDD-BF4E-30B1F371F07C}" name="CD12_UoM">
      <calculatedColumnFormula>INDEX(_ReportCnD, MATCH(VLOOKUP(M1, _RefCnD, 3, 0), _ReportCnD_C1, 0),2)</calculatedColumnFormula>
    </tableColumn>
    <tableColumn id="13" xr3:uid="{0CE087AB-F6E4-40AE-95FE-8BDAD102398F}" name="CD13_UoM">
      <calculatedColumnFormula>INDEX(_ReportCnD, MATCH(VLOOKUP(N1, _RefCnD, 3, 0), _ReportCnD_C1, 0),2)</calculatedColumnFormula>
    </tableColumn>
    <tableColumn id="14" xr3:uid="{6DF29036-B2D7-4AC8-9CA8-373DDE6B2417}" name="CD14_UoM">
      <calculatedColumnFormula>INDEX(_ReportCnD, MATCH(VLOOKUP(O1, _RefCnD, 3, 0), _ReportCnD_C1, 0),2)</calculatedColumnFormula>
    </tableColumn>
    <tableColumn id="15" xr3:uid="{66E8A2A9-62DD-4FB5-890C-7E198534144E}" name="CD15_UoM">
      <calculatedColumnFormula>INDEX(_ReportCnD, MATCH(VLOOKUP(P1, _RefCnD, 3, 0), _ReportCnD_C1, 0),2)</calculatedColumnFormula>
    </tableColumn>
    <tableColumn id="16" xr3:uid="{6FA593A5-6B1C-49DB-9F03-4BB516F6A4DF}" name="CD16_UoM">
      <calculatedColumnFormula>INDEX(_ReportCnD, MATCH(VLOOKUP(Q1, _RefCnD, 3, 0), _ReportCnD_C1, 0),2)</calculatedColumnFormula>
    </tableColumn>
    <tableColumn id="17" xr3:uid="{951E2694-8D4A-48B5-91FC-1DE156F6A175}" name="CD17_UoM">
      <calculatedColumnFormula>INDEX(_ReportCnD, MATCH(VLOOKUP(R1, _RefCnD, 3, 0), _ReportCnD_C1, 0),2)</calculatedColumnFormula>
    </tableColumn>
    <tableColumn id="18" xr3:uid="{E5831352-B368-4327-8B92-F434D6A201C2}" name="CD18_UoM">
      <calculatedColumnFormula>INDEX(_ReportCnD, MATCH(VLOOKUP(S1, _RefCnD, 3, 0), _ReportCnD_C1, 0),2)</calculatedColumnFormula>
    </tableColumn>
    <tableColumn id="19" xr3:uid="{ED6D19A0-0512-4CCD-AA46-370B5CC4697F}" name="CD19_UoM">
      <calculatedColumnFormula>INDEX(_ReportCnD, MATCH(VLOOKUP(T1, _RefCnD, 3, 0), _ReportCnD_C1, 0),2)</calculatedColumnFormula>
    </tableColumn>
    <tableColumn id="20" xr3:uid="{C994E905-BAD0-4185-B47D-FDE3CC8F93BA}" name="CD20_UoM">
      <calculatedColumnFormula>INDEX(_ReportCnD, MATCH(VLOOKUP(U1, _RefCnD, 3, 0), _ReportCnD_C1, 0),2)</calculatedColumnFormula>
    </tableColumn>
    <tableColumn id="21" xr3:uid="{AC92118D-DD21-4169-8D84-4A1EBC73198E}" name="CD21_UoM">
      <calculatedColumnFormula>INDEX(_ReportCnD, MATCH(VLOOKUP(V1, _RefCnD, 3, 0), _ReportCnD_C1, 0),2)</calculatedColumnFormula>
    </tableColumn>
    <tableColumn id="22" xr3:uid="{AE76ED47-13CF-4784-AC2B-F6E889A1D1E9}" name="CD22_UoM">
      <calculatedColumnFormula>INDEX(_ReportCnD, MATCH(VLOOKUP(W1, _RefCnD, 3, 0), _ReportCnD_C1, 0),2)</calculatedColumnFormula>
    </tableColumn>
    <tableColumn id="23" xr3:uid="{BC69798F-D92C-4C33-8F56-BC117AE0122F}" name="CD23_UoM">
      <calculatedColumnFormula>INDEX(_ReportCnD, MATCH(VLOOKUP(X1, _RefCnD, 3, 0), _ReportCnD_C1, 0),2)</calculatedColumnFormula>
    </tableColumn>
    <tableColumn id="24" xr3:uid="{1C324086-77FF-412D-A696-E29BC2B1609E}" name="CD24_UoM">
      <calculatedColumnFormula>INDEX(_ReportCnD, MATCH(VLOOKUP(Y1, _RefCnD, 3, 0), _ReportCnD_C1, 0),2)</calculatedColumnFormula>
    </tableColumn>
    <tableColumn id="25" xr3:uid="{80D90F47-0E68-4CB7-8AA6-2CCCA0E3B81A}" name="CD25_UoM">
      <calculatedColumnFormula>INDEX(_ReportCnD, MATCH(VLOOKUP(Z1, _RefCnD, 3, 0), _ReportCnD_C1, 0),2)</calculatedColumnFormula>
    </tableColumn>
    <tableColumn id="26" xr3:uid="{3553B609-8692-408A-BA6B-6A54FF26116F}" name="CD26_UoM">
      <calculatedColumnFormula>INDEX(_ReportCnD, MATCH(VLOOKUP(AA1, _RefCnD, 3, 0), _ReportCnD_C1, 0),2)</calculatedColumnFormula>
    </tableColumn>
    <tableColumn id="27" xr3:uid="{694C0AB3-E2E4-43CD-8702-54363DFA9E2A}" name="CD27_UoM">
      <calculatedColumnFormula>INDEX(_ReportCnD, MATCH(VLOOKUP(AB1, _RefCnD, 3, 0), _ReportCnD_C1, 0),2)</calculatedColumnFormula>
    </tableColumn>
    <tableColumn id="28" xr3:uid="{26A7103F-D1F0-4009-AF87-950B75693326}" name="CD28_UoM">
      <calculatedColumnFormula>INDEX(_ReportCnD, MATCH(VLOOKUP(AC1, _RefCnD, 3, 0), _ReportCnD_C1, 0),2)</calculatedColumnFormula>
    </tableColumn>
    <tableColumn id="29" xr3:uid="{23245261-ABD7-4D4B-BC30-265984DC871B}" name="CD29_UoM">
      <calculatedColumnFormula>INDEX(_ReportCnD, MATCH(VLOOKUP(AD1, _RefCnD, 3, 0), _ReportCnD_C1, 0),2)</calculatedColumnFormula>
    </tableColumn>
    <tableColumn id="30" xr3:uid="{04DF5832-32D8-4564-AB07-CF98BBD5C7B8}" name="CD30_UoM">
      <calculatedColumnFormula>INDEX(_ReportCnD, MATCH(VLOOKUP(AE1, _RefCnD, 3, 0), _ReportCnD_C1, 0),2)</calculatedColumnFormula>
    </tableColumn>
    <tableColumn id="31" xr3:uid="{A6755CE0-23E3-4A45-9DB8-7F909A17341E}" name="CD31_UoM">
      <calculatedColumnFormula>INDEX(_ReportCnD, MATCH(VLOOKUP(AF1, _RefCnD, 3, 0), _ReportCnD_C1, 0),2)</calculatedColumnFormula>
    </tableColumn>
    <tableColumn id="32" xr3:uid="{249EA228-ED02-4436-B926-51231FBD6856}" name="CD32_UoM">
      <calculatedColumnFormula>INDEX(_ReportCnD, MATCH(VLOOKUP(AG1, _RefCnD, 3, 0), _ReportCnD_C1, 0),2)</calculatedColumnFormula>
    </tableColumn>
    <tableColumn id="33" xr3:uid="{C01A45CF-509F-45D9-999A-86AF294C5AB9}" name="CD33_UoM">
      <calculatedColumnFormula>INDEX(_ReportCnD, MATCH(VLOOKUP(AH1, _RefCnD, 3, 0), _ReportCnD_C1, 0),2)</calculatedColumnFormula>
    </tableColumn>
    <tableColumn id="34" xr3:uid="{05DD2F24-6142-4357-8F37-EA848A5D2955}" name="CD34_UoM">
      <calculatedColumnFormula>INDEX(_ReportCnD, MATCH(VLOOKUP(AI1, _RefCnD, 3, 0), _ReportCnD_C1, 0),2)</calculatedColumnFormula>
    </tableColumn>
    <tableColumn id="35" xr3:uid="{B169E5E5-0D87-40E7-BA8F-9A69B6BB1B6C}" name="CD35_UoM">
      <calculatedColumnFormula>INDEX(_ReportCnD, MATCH(VLOOKUP(AJ1, _RefCnD, 3, 0), _ReportCnD_C1, 0),2)</calculatedColumnFormula>
    </tableColumn>
    <tableColumn id="36" xr3:uid="{AC8B1B20-5D14-473D-B9F5-049EC570E26D}" name="SourceID">
      <calculatedColumnFormula array="1">_SourceID[_SourceID]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FE0C295-9D79-4335-A91D-28E885D31797}" name="_Reuse" displayName="_Reuse" ref="B12:AK13" totalsRowShown="0">
  <autoFilter ref="B12:AK13" xr:uid="{BFE0C295-9D79-4335-A91D-28E885D31797}"/>
  <tableColumns count="36">
    <tableColumn id="1" xr3:uid="{CCF238A3-D90A-4511-A3D7-61E3FE5C168C}" name="CD1_Reuse">
      <calculatedColumnFormula>INDEX(_ReportCnD, MATCH(VLOOKUP(B1, _RefCnD, 3, 0), _ReportCnD_C1, 0),3)</calculatedColumnFormula>
    </tableColumn>
    <tableColumn id="2" xr3:uid="{2D150174-947B-482A-8276-977FDD0FD5BB}" name="CD2_Reuse">
      <calculatedColumnFormula>INDEX(_ReportCnD, MATCH(VLOOKUP(C1, _RefCnD, 3, 0), _ReportCnD_C1, 0),3)</calculatedColumnFormula>
    </tableColumn>
    <tableColumn id="3" xr3:uid="{363854AD-5333-4C77-A790-A6D0EA1B6B47}" name="CD3_Reuse">
      <calculatedColumnFormula>INDEX(_ReportCnD, MATCH(VLOOKUP(D1, _RefCnD, 3, 0), _ReportCnD_C1, 0),3)</calculatedColumnFormula>
    </tableColumn>
    <tableColumn id="4" xr3:uid="{D4293906-C169-4AAB-B409-884CD37D31D2}" name="CD4_Reuse">
      <calculatedColumnFormula>INDEX(_ReportCnD, MATCH(VLOOKUP(E1, _RefCnD, 3, 0), _ReportCnD_C1, 0),3)</calculatedColumnFormula>
    </tableColumn>
    <tableColumn id="5" xr3:uid="{A16EAD5E-E9B6-4C02-B67A-9C32237F7B92}" name="CD5_Reuse">
      <calculatedColumnFormula>INDEX(_ReportCnD, MATCH(VLOOKUP(F1, _RefCnD, 3, 0), _ReportCnD_C1, 0),3)</calculatedColumnFormula>
    </tableColumn>
    <tableColumn id="6" xr3:uid="{C409C305-2CFB-4AE2-86DA-65EFCDE81845}" name="CD6_Reuse">
      <calculatedColumnFormula>INDEX(_ReportCnD, MATCH(VLOOKUP(G1, _RefCnD, 3, 0), _ReportCnD_C1, 0),3)</calculatedColumnFormula>
    </tableColumn>
    <tableColumn id="7" xr3:uid="{3C667936-55C4-4657-BAB9-B49ECEC0949A}" name="CD7_Reuse">
      <calculatedColumnFormula>INDEX(_ReportCnD, MATCH(VLOOKUP(H1, _RefCnD, 3, 0), _ReportCnD_C1, 0),3)</calculatedColumnFormula>
    </tableColumn>
    <tableColumn id="8" xr3:uid="{67139C48-8F06-4B5E-A377-0E58C25AD203}" name="CD8_Reuse">
      <calculatedColumnFormula>INDEX(_ReportCnD, MATCH(VLOOKUP(I1, _RefCnD, 3, 0), _ReportCnD_C1, 0),3)</calculatedColumnFormula>
    </tableColumn>
    <tableColumn id="9" xr3:uid="{7A099943-EFFE-4D8B-9BD1-79A4915298CD}" name="CD9_Reuse">
      <calculatedColumnFormula>INDEX(_ReportCnD, MATCH(VLOOKUP(J1, _RefCnD, 3, 0), _ReportCnD_C1, 0),3)</calculatedColumnFormula>
    </tableColumn>
    <tableColumn id="10" xr3:uid="{5D66AF2E-FE22-4E19-9A99-46EEE4DAB957}" name="CD10_Reuse">
      <calculatedColumnFormula>INDEX(_ReportCnD, MATCH(VLOOKUP(K1, _RefCnD, 3, 0), _ReportCnD_C1, 0),3)</calculatedColumnFormula>
    </tableColumn>
    <tableColumn id="11" xr3:uid="{5882DF26-E9EC-41FB-8CB6-6EEE78D31DF1}" name="CD11_Reuse">
      <calculatedColumnFormula>INDEX(_ReportCnD, MATCH(VLOOKUP(L1, _RefCnD, 3, 0), _ReportCnD_C1, 0),3)</calculatedColumnFormula>
    </tableColumn>
    <tableColumn id="12" xr3:uid="{D054D680-3EAB-489D-B0E9-06706B6F4D1E}" name="CD12_Reuse">
      <calculatedColumnFormula>INDEX(_ReportCnD, MATCH(VLOOKUP(M1, _RefCnD, 3, 0), _ReportCnD_C1, 0),3)</calculatedColumnFormula>
    </tableColumn>
    <tableColumn id="13" xr3:uid="{A2A775F2-8CE9-4BFB-A086-49E582181887}" name="CD13_Reuse">
      <calculatedColumnFormula>INDEX(_ReportCnD, MATCH(VLOOKUP(N1, _RefCnD, 3, 0), _ReportCnD_C1, 0),3)</calculatedColumnFormula>
    </tableColumn>
    <tableColumn id="14" xr3:uid="{B0CB5480-C24A-4AB9-BEAE-6F1C3249CB60}" name="CD14_Reuse">
      <calculatedColumnFormula>INDEX(_ReportCnD, MATCH(VLOOKUP(O1, _RefCnD, 3, 0), _ReportCnD_C1, 0),3)</calculatedColumnFormula>
    </tableColumn>
    <tableColumn id="15" xr3:uid="{59399684-08C0-463B-BC4C-9B0CFF318F39}" name="CD15_Reuse">
      <calculatedColumnFormula>INDEX(_ReportCnD, MATCH(VLOOKUP(P1, _RefCnD, 3, 0), _ReportCnD_C1, 0),3)</calculatedColumnFormula>
    </tableColumn>
    <tableColumn id="16" xr3:uid="{62BD78A8-2BB0-44AF-9272-D6ABFCBD2EC3}" name="CD16_Reuse">
      <calculatedColumnFormula>INDEX(_ReportCnD, MATCH(VLOOKUP(Q1, _RefCnD, 3, 0), _ReportCnD_C1, 0),3)</calculatedColumnFormula>
    </tableColumn>
    <tableColumn id="17" xr3:uid="{C43AEB4E-6E8C-4759-8EBA-61D8E5D0D545}" name="CD17_Reuse">
      <calculatedColumnFormula>INDEX(_ReportCnD, MATCH(VLOOKUP(R1, _RefCnD, 3, 0), _ReportCnD_C1, 0),3)</calculatedColumnFormula>
    </tableColumn>
    <tableColumn id="18" xr3:uid="{4614E5C5-BE83-4FA6-B1FD-6F27443A15EC}" name="CD18_Reuse">
      <calculatedColumnFormula>INDEX(_ReportCnD, MATCH(VLOOKUP(S1, _RefCnD, 3, 0), _ReportCnD_C1, 0),3)</calculatedColumnFormula>
    </tableColumn>
    <tableColumn id="19" xr3:uid="{0D4AF871-61D0-4B39-9CAF-BF2895F0E045}" name="CD19_Reuse">
      <calculatedColumnFormula>INDEX(_ReportCnD, MATCH(VLOOKUP(T1, _RefCnD, 3, 0), _ReportCnD_C1, 0),3)</calculatedColumnFormula>
    </tableColumn>
    <tableColumn id="20" xr3:uid="{E18F7CE8-9FF7-4714-B558-FEA113FAD649}" name="CD20_Reuse">
      <calculatedColumnFormula>INDEX(_ReportCnD, MATCH(VLOOKUP(U1, _RefCnD, 3, 0), _ReportCnD_C1, 0),3)</calculatedColumnFormula>
    </tableColumn>
    <tableColumn id="21" xr3:uid="{25F37FAD-5EAC-4532-8069-AFE7C5E3893B}" name="CD21_Reuse">
      <calculatedColumnFormula>INDEX(_ReportCnD, MATCH(VLOOKUP(V1, _RefCnD, 3, 0), _ReportCnD_C1, 0),3)</calculatedColumnFormula>
    </tableColumn>
    <tableColumn id="22" xr3:uid="{ED630D38-CE4E-41AF-97C8-3DFA46805ADA}" name="CD22_Reuse">
      <calculatedColumnFormula>INDEX(_ReportCnD, MATCH(VLOOKUP(W1, _RefCnD, 3, 0), _ReportCnD_C1, 0),3)</calculatedColumnFormula>
    </tableColumn>
    <tableColumn id="23" xr3:uid="{BF622EC0-7B83-4472-A72D-25B3173A9E9D}" name="CD23_Reuse">
      <calculatedColumnFormula>INDEX(_ReportCnD, MATCH(VLOOKUP(X1, _RefCnD, 3, 0), _ReportCnD_C1, 0),3)</calculatedColumnFormula>
    </tableColumn>
    <tableColumn id="24" xr3:uid="{F21CE84A-B380-4F89-AA52-31CCDFFAF6CC}" name="CD24_Reuse">
      <calculatedColumnFormula>INDEX(_ReportCnD, MATCH(VLOOKUP(Y1, _RefCnD, 3, 0), _ReportCnD_C1, 0),3)</calculatedColumnFormula>
    </tableColumn>
    <tableColumn id="25" xr3:uid="{F366FAEE-1A89-4A0C-B11E-19BBE9CCAD8C}" name="CD25_Reuse">
      <calculatedColumnFormula>INDEX(_ReportCnD, MATCH(VLOOKUP(Z1, _RefCnD, 3, 0), _ReportCnD_C1, 0),3)</calculatedColumnFormula>
    </tableColumn>
    <tableColumn id="26" xr3:uid="{8B441E86-FE04-46D5-BECF-A4057959F4DD}" name="CD26_Reuse">
      <calculatedColumnFormula>INDEX(_ReportCnD, MATCH(VLOOKUP(AA1, _RefCnD, 3, 0), _ReportCnD_C1, 0),3)</calculatedColumnFormula>
    </tableColumn>
    <tableColumn id="27" xr3:uid="{529FCB1C-CFC3-4EC5-844C-87C2E8754164}" name="CD27_Reuse">
      <calculatedColumnFormula>INDEX(_ReportCnD, MATCH(VLOOKUP(AB1, _RefCnD, 3, 0), _ReportCnD_C1, 0),3)</calculatedColumnFormula>
    </tableColumn>
    <tableColumn id="28" xr3:uid="{7A86E142-494E-4DD0-90B1-EC5D8000D60D}" name="CD28_Reuse">
      <calculatedColumnFormula>INDEX(_ReportCnD, MATCH(VLOOKUP(AC1, _RefCnD, 3, 0), _ReportCnD_C1, 0),3)</calculatedColumnFormula>
    </tableColumn>
    <tableColumn id="29" xr3:uid="{3E70343A-FB28-4C7D-9098-3CA7FB44AC6A}" name="CD29_Reuse">
      <calculatedColumnFormula>INDEX(_ReportCnD, MATCH(VLOOKUP(AD1, _RefCnD, 3, 0), _ReportCnD_C1, 0),3)</calculatedColumnFormula>
    </tableColumn>
    <tableColumn id="30" xr3:uid="{512AD7D8-2F59-4E89-AD11-C32592E70FBD}" name="CD30_Reuse">
      <calculatedColumnFormula>INDEX(_ReportCnD, MATCH(VLOOKUP(AE1, _RefCnD, 3, 0), _ReportCnD_C1, 0),3)</calculatedColumnFormula>
    </tableColumn>
    <tableColumn id="31" xr3:uid="{5AA33F24-444D-4328-8719-5924D4876EA8}" name="CD31_Reuse">
      <calculatedColumnFormula>INDEX(_ReportCnD, MATCH(VLOOKUP(AF1, _RefCnD, 3, 0), _ReportCnD_C1, 0),3)</calculatedColumnFormula>
    </tableColumn>
    <tableColumn id="32" xr3:uid="{74470DCE-C1EB-469E-9191-C11DC01096EE}" name="CD32_Reuse">
      <calculatedColumnFormula>INDEX(_ReportCnD, MATCH(VLOOKUP(AG1, _RefCnD, 3, 0), _ReportCnD_C1, 0),3)</calculatedColumnFormula>
    </tableColumn>
    <tableColumn id="33" xr3:uid="{4A942BD6-3FD1-45A6-810D-BF35158A675C}" name="CD33_Reuse">
      <calculatedColumnFormula>INDEX(_ReportCnD, MATCH(VLOOKUP(AH1, _RefCnD, 3, 0), _ReportCnD_C1, 0),3)</calculatedColumnFormula>
    </tableColumn>
    <tableColumn id="34" xr3:uid="{C54500BF-A378-4323-9CEC-B79A8F50EB09}" name="CD34_Reuse">
      <calculatedColumnFormula>INDEX(_ReportCnD, MATCH(VLOOKUP(AI1, _RefCnD, 3, 0), _ReportCnD_C1, 0),3)</calculatedColumnFormula>
    </tableColumn>
    <tableColumn id="35" xr3:uid="{7CAB9709-AFCC-4721-B86D-910E12DE70C5}" name="CD35_Reuse">
      <calculatedColumnFormula>INDEX(_ReportCnD, MATCH(VLOOKUP(AJ1, _RefCnD, 3, 0), _ReportCnD_C1, 0),3)</calculatedColumnFormula>
    </tableColumn>
    <tableColumn id="36" xr3:uid="{AE4BACE0-0BA4-49F9-9986-378D5E980257}" name="SourceID">
      <calculatedColumnFormula array="1">_SourceID[_SourceID]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CF1C17-808A-482C-9C20-2750475DB893}" name="_Recycle" displayName="_Recycle" ref="B16:AK17" totalsRowShown="0" dataDxfId="90" tableBorderDxfId="89">
  <autoFilter ref="B16:AK17" xr:uid="{16CF1C17-808A-482C-9C20-2750475DB893}"/>
  <tableColumns count="36">
    <tableColumn id="1" xr3:uid="{689A44C5-06C0-4033-9423-08398FC387D4}" name="CD1_Recycle" dataDxfId="88">
      <calculatedColumnFormula>INDEX(_ReportCnD, MATCH(VLOOKUP(B1, _RefCnD, 3, 0), _ReportCnD_C1, 0),4)</calculatedColumnFormula>
    </tableColumn>
    <tableColumn id="2" xr3:uid="{095C8FEA-26C9-4BD0-A490-AA8970401BD5}" name="CD2_Recycle" dataDxfId="87">
      <calculatedColumnFormula>INDEX(_ReportCnD, MATCH(VLOOKUP(C1, _RefCnD, 3, 0), _ReportCnD_C1, 0),4)</calculatedColumnFormula>
    </tableColumn>
    <tableColumn id="3" xr3:uid="{2D64E380-A5FB-43C8-A282-17F3F73EF2C4}" name="CD3_Recycle" dataDxfId="86">
      <calculatedColumnFormula>INDEX(_ReportCnD, MATCH(VLOOKUP(D1, _RefCnD, 3, 0), _ReportCnD_C1, 0),4)</calculatedColumnFormula>
    </tableColumn>
    <tableColumn id="4" xr3:uid="{F318EFCF-098D-462C-B757-644693D92578}" name="CD4_Recycle" dataDxfId="85">
      <calculatedColumnFormula>INDEX(_ReportCnD, MATCH(VLOOKUP(E1, _RefCnD, 3, 0), _ReportCnD_C1, 0),4)</calculatedColumnFormula>
    </tableColumn>
    <tableColumn id="5" xr3:uid="{805F133F-ABC4-4CD7-B9DF-CB5C5847191C}" name="CD5_Recycle" dataDxfId="84">
      <calculatedColumnFormula>INDEX(_ReportCnD, MATCH(VLOOKUP(F1, _RefCnD, 3, 0), _ReportCnD_C1, 0),4)</calculatedColumnFormula>
    </tableColumn>
    <tableColumn id="6" xr3:uid="{48CDD9F4-991B-41B6-8F99-40B931BFBE0B}" name="CD6_Recycle" dataDxfId="83">
      <calculatedColumnFormula>INDEX(_ReportCnD, MATCH(VLOOKUP(G1, _RefCnD, 3, 0), _ReportCnD_C1, 0),4)</calculatedColumnFormula>
    </tableColumn>
    <tableColumn id="7" xr3:uid="{32D10D5B-F75D-4771-A9FB-BD91A06113BE}" name="CD7_Recycle" dataDxfId="82">
      <calculatedColumnFormula>INDEX(_ReportCnD, MATCH(VLOOKUP(H1, _RefCnD, 3, 0), _ReportCnD_C1, 0),4)</calculatedColumnFormula>
    </tableColumn>
    <tableColumn id="8" xr3:uid="{2EE65D67-AF43-43FF-BD38-21818B9C3FF6}" name="CD8_Recycle" dataDxfId="81">
      <calculatedColumnFormula>INDEX(_ReportCnD, MATCH(VLOOKUP(I1, _RefCnD, 3, 0), _ReportCnD_C1, 0),4)</calculatedColumnFormula>
    </tableColumn>
    <tableColumn id="9" xr3:uid="{168A9273-8B04-432E-84C1-2FEC4B33A4C3}" name="CD9_Recycle" dataDxfId="80">
      <calculatedColumnFormula>INDEX(_ReportCnD, MATCH(VLOOKUP(J1, _RefCnD, 3, 0), _ReportCnD_C1, 0),4)</calculatedColumnFormula>
    </tableColumn>
    <tableColumn id="10" xr3:uid="{1679CC63-9700-4219-820E-16E861F18621}" name="CD10_Recycle" dataDxfId="79">
      <calculatedColumnFormula>INDEX(_ReportCnD, MATCH(VLOOKUP(K1, _RefCnD, 3, 0), _ReportCnD_C1, 0),4)</calculatedColumnFormula>
    </tableColumn>
    <tableColumn id="11" xr3:uid="{B9047D85-1130-40C4-9A96-17F033617E2A}" name="CD11_Recycle" dataDxfId="78">
      <calculatedColumnFormula>INDEX(_ReportCnD, MATCH(VLOOKUP(L1, _RefCnD, 3, 0), _ReportCnD_C1, 0),4)</calculatedColumnFormula>
    </tableColumn>
    <tableColumn id="12" xr3:uid="{E0E0CBCF-BB91-4E50-A357-08ED3ED8D416}" name="CD12_Recycle" dataDxfId="77">
      <calculatedColumnFormula>INDEX(_ReportCnD, MATCH(VLOOKUP(M1, _RefCnD, 3, 0), _ReportCnD_C1, 0),4)</calculatedColumnFormula>
    </tableColumn>
    <tableColumn id="13" xr3:uid="{6213BBC6-A4A3-4F9F-B9D2-8227E75B78D2}" name="CD13_Recycle" dataDxfId="76">
      <calculatedColumnFormula>INDEX(_ReportCnD, MATCH(VLOOKUP(N1, _RefCnD, 3, 0), _ReportCnD_C1, 0),4)</calculatedColumnFormula>
    </tableColumn>
    <tableColumn id="14" xr3:uid="{4DC940CB-CC37-4571-A1E3-E9CC0314A992}" name="CD14_Recycle" dataDxfId="75">
      <calculatedColumnFormula>INDEX(_ReportCnD, MATCH(VLOOKUP(O1, _RefCnD, 3, 0), _ReportCnD_C1, 0),4)</calculatedColumnFormula>
    </tableColumn>
    <tableColumn id="15" xr3:uid="{86264AD4-3D9F-43DE-B263-1B23F817B5FA}" name="CD15_Recycle" dataDxfId="74">
      <calculatedColumnFormula>INDEX(_ReportCnD, MATCH(VLOOKUP(P1, _RefCnD, 3, 0), _ReportCnD_C1, 0),4)</calculatedColumnFormula>
    </tableColumn>
    <tableColumn id="16" xr3:uid="{53A36FF0-53F5-4729-885B-9C8348DF5B5B}" name="CD16_Recycle" dataDxfId="73">
      <calculatedColumnFormula>INDEX(_ReportCnD, MATCH(VLOOKUP(Q1, _RefCnD, 3, 0), _ReportCnD_C1, 0),4)</calculatedColumnFormula>
    </tableColumn>
    <tableColumn id="17" xr3:uid="{19BAD27A-AD9F-483C-8F64-1F683DF5975B}" name="CD17_Recycle" dataDxfId="72">
      <calculatedColumnFormula>INDEX(_ReportCnD, MATCH(VLOOKUP(R1, _RefCnD, 3, 0), _ReportCnD_C1, 0),4)</calculatedColumnFormula>
    </tableColumn>
    <tableColumn id="18" xr3:uid="{D175D719-420C-4717-A4DB-B36E3BB208CC}" name="CD18_Recycle" dataDxfId="71">
      <calculatedColumnFormula>INDEX(_ReportCnD, MATCH(VLOOKUP(S1, _RefCnD, 3, 0), _ReportCnD_C1, 0),4)</calculatedColumnFormula>
    </tableColumn>
    <tableColumn id="19" xr3:uid="{233ACB0E-EA9B-454E-8A21-AC67F129B7A9}" name="CD19_Recycle" dataDxfId="70">
      <calculatedColumnFormula>INDEX(_ReportCnD, MATCH(VLOOKUP(T1, _RefCnD, 3, 0), _ReportCnD_C1, 0),4)</calculatedColumnFormula>
    </tableColumn>
    <tableColumn id="20" xr3:uid="{82E6CD2D-0061-462A-8BFE-344475398C9B}" name="CD20_Recycle" dataDxfId="69">
      <calculatedColumnFormula>INDEX(_ReportCnD, MATCH(VLOOKUP(U1, _RefCnD, 3, 0), _ReportCnD_C1, 0),4)</calculatedColumnFormula>
    </tableColumn>
    <tableColumn id="21" xr3:uid="{6FC76931-CBC5-4609-9FB5-D97D0E4BCB8E}" name="CD21_Recycle" dataDxfId="68">
      <calculatedColumnFormula>INDEX(_ReportCnD, MATCH(VLOOKUP(V1, _RefCnD, 3, 0), _ReportCnD_C1, 0),4)</calculatedColumnFormula>
    </tableColumn>
    <tableColumn id="22" xr3:uid="{2200FDC5-1153-4CD8-A76C-5AA33E8E858D}" name="CD22_Recycle" dataDxfId="67">
      <calculatedColumnFormula>INDEX(_ReportCnD, MATCH(VLOOKUP(W1, _RefCnD, 3, 0), _ReportCnD_C1, 0),4)</calculatedColumnFormula>
    </tableColumn>
    <tableColumn id="23" xr3:uid="{6604C65F-A279-4776-A113-897376EF9510}" name="CD23_Recycle" dataDxfId="66">
      <calculatedColumnFormula>INDEX(_ReportCnD, MATCH(VLOOKUP(X1, _RefCnD, 3, 0), _ReportCnD_C1, 0),4)</calculatedColumnFormula>
    </tableColumn>
    <tableColumn id="24" xr3:uid="{562D0A58-2D2B-4686-A0D3-31C43F523E99}" name="CD24_Recycle" dataDxfId="65">
      <calculatedColumnFormula>INDEX(_ReportCnD, MATCH(VLOOKUP(Y1, _RefCnD, 3, 0), _ReportCnD_C1, 0),4)</calculatedColumnFormula>
    </tableColumn>
    <tableColumn id="25" xr3:uid="{53100BEE-8754-4335-A59C-0F134A4DC0DA}" name="CD25_Recycle" dataDxfId="64">
      <calculatedColumnFormula>INDEX(_ReportCnD, MATCH(VLOOKUP(Z1, _RefCnD, 3, 0), _ReportCnD_C1, 0),4)</calculatedColumnFormula>
    </tableColumn>
    <tableColumn id="26" xr3:uid="{6E06ED7E-3E87-4768-BB27-38BEEC6DBAB1}" name="CD26_Recycle" dataDxfId="63">
      <calculatedColumnFormula>INDEX(_ReportCnD, MATCH(VLOOKUP(AA1, _RefCnD, 3, 0), _ReportCnD_C1, 0),4)</calculatedColumnFormula>
    </tableColumn>
    <tableColumn id="27" xr3:uid="{EBB4681A-EA29-4CCF-8F70-DE65262204DC}" name="CD27_Recycle" dataDxfId="62">
      <calculatedColumnFormula>INDEX(_ReportCnD, MATCH(VLOOKUP(AB1, _RefCnD, 3, 0), _ReportCnD_C1, 0),4)</calculatedColumnFormula>
    </tableColumn>
    <tableColumn id="28" xr3:uid="{DCAD4428-2CE3-4E03-B57D-B378B73C2C3C}" name="CD28_Recycle" dataDxfId="61">
      <calculatedColumnFormula>INDEX(_ReportCnD, MATCH(VLOOKUP(AC1, _RefCnD, 3, 0), _ReportCnD_C1, 0),4)</calculatedColumnFormula>
    </tableColumn>
    <tableColumn id="29" xr3:uid="{FF4463C7-0BEB-413C-BB08-E7C849ACEACE}" name="CD29_Recycle" dataDxfId="60">
      <calculatedColumnFormula>INDEX(_ReportCnD, MATCH(VLOOKUP(AD1, _RefCnD, 3, 0), _ReportCnD_C1, 0),4)</calculatedColumnFormula>
    </tableColumn>
    <tableColumn id="30" xr3:uid="{12E53CCE-8E29-4B48-8F1A-F672CD4E710B}" name="CD30_Recycle" dataDxfId="59">
      <calculatedColumnFormula>INDEX(_ReportCnD, MATCH(VLOOKUP(AE1, _RefCnD, 3, 0), _ReportCnD_C1, 0),4)</calculatedColumnFormula>
    </tableColumn>
    <tableColumn id="31" xr3:uid="{2D7A5C41-1387-4918-8134-13044F6B02CB}" name="CD31_Recycle" dataDxfId="58">
      <calculatedColumnFormula>INDEX(_ReportCnD, MATCH(VLOOKUP(AF1, _RefCnD, 3, 0), _ReportCnD_C1, 0),4)</calculatedColumnFormula>
    </tableColumn>
    <tableColumn id="32" xr3:uid="{19C74964-5850-4F37-80C1-AF9C4C8F8601}" name="CD32_Recycle" dataDxfId="57">
      <calculatedColumnFormula>INDEX(_ReportCnD, MATCH(VLOOKUP(AG1, _RefCnD, 3, 0), _ReportCnD_C1, 0),4)</calculatedColumnFormula>
    </tableColumn>
    <tableColumn id="33" xr3:uid="{824233B4-B406-4C43-AB78-BD6891EAA09D}" name="CD33_Recycle" dataDxfId="56">
      <calculatedColumnFormula>INDEX(_ReportCnD, MATCH(VLOOKUP(AH1, _RefCnD, 3, 0), _ReportCnD_C1, 0),4)</calculatedColumnFormula>
    </tableColumn>
    <tableColumn id="34" xr3:uid="{7F343CA7-965C-44D5-B758-4CB7177540D2}" name="CD34_Recycle" dataDxfId="55">
      <calculatedColumnFormula>INDEX(_ReportCnD, MATCH(VLOOKUP(AI1, _RefCnD, 3, 0), _ReportCnD_C1, 0),4)</calculatedColumnFormula>
    </tableColumn>
    <tableColumn id="35" xr3:uid="{F9CE5569-581D-4EE8-9C2E-E0CD90CE2BD8}" name="CD35_Recycle" dataDxfId="54">
      <calculatedColumnFormula>INDEX(_ReportCnD, MATCH(VLOOKUP(AJ1, _RefCnD, 3, 0), _ReportCnD_C1, 0),4)</calculatedColumnFormula>
    </tableColumn>
    <tableColumn id="36" xr3:uid="{F319D1C5-3AD4-455B-A403-BD7019EAFB03}" name="SourceID" dataDxfId="53">
      <calculatedColumnFormula array="1">_SourceID[_SourceID]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6DBE371-90D5-4125-B162-8B77340307B0}" name="_Landfill" displayName="_Landfill" ref="B20:AK21" totalsRowShown="0">
  <autoFilter ref="B20:AK21" xr:uid="{D6DBE371-90D5-4125-B162-8B77340307B0}"/>
  <tableColumns count="36">
    <tableColumn id="1" xr3:uid="{45791AAA-46DF-4DE7-9A2F-AEA39347DED4}" name="CD1_Landfill">
      <calculatedColumnFormula>INDEX(_ReportCnD, MATCH(VLOOKUP(B1, _RefCnD, 3, 0), _ReportCnD_C1, 0),5)</calculatedColumnFormula>
    </tableColumn>
    <tableColumn id="2" xr3:uid="{655FA469-4C2A-43FC-B79D-C98E25AF93E7}" name="CD2_Landfill">
      <calculatedColumnFormula>INDEX(_ReportCnD, MATCH(VLOOKUP(C1, _RefCnD, 3, 0), _ReportCnD_C1, 0),5)</calculatedColumnFormula>
    </tableColumn>
    <tableColumn id="3" xr3:uid="{761F79D2-0D2A-4A66-8838-BFA7EFDEDDD2}" name="CD3_Landfill">
      <calculatedColumnFormula>INDEX(_ReportCnD, MATCH(VLOOKUP(D1, _RefCnD, 3, 0), _ReportCnD_C1, 0),5)</calculatedColumnFormula>
    </tableColumn>
    <tableColumn id="4" xr3:uid="{66E8A57F-CD2E-4026-884D-6B4A87D1B144}" name="CD4_Landfill">
      <calculatedColumnFormula>INDEX(_ReportCnD, MATCH(VLOOKUP(E1, _RefCnD, 3, 0), _ReportCnD_C1, 0),5)</calculatedColumnFormula>
    </tableColumn>
    <tableColumn id="5" xr3:uid="{819066AF-B278-40FB-AAF3-CBA5F049D901}" name="CD5_Landfill">
      <calculatedColumnFormula>INDEX(_ReportCnD, MATCH(VLOOKUP(F1, _RefCnD, 3, 0), _ReportCnD_C1, 0),5)</calculatedColumnFormula>
    </tableColumn>
    <tableColumn id="6" xr3:uid="{C84A71E6-97E2-4DF6-8F79-DE6F6468DC00}" name="CD6_Landfill">
      <calculatedColumnFormula>INDEX(_ReportCnD, MATCH(VLOOKUP(G1, _RefCnD, 3, 0), _ReportCnD_C1, 0),5)</calculatedColumnFormula>
    </tableColumn>
    <tableColumn id="7" xr3:uid="{4A888664-2231-47F1-B1B7-A59954511134}" name="CD7_Landfill">
      <calculatedColumnFormula>INDEX(_ReportCnD, MATCH(VLOOKUP(H1, _RefCnD, 3, 0), _ReportCnD_C1, 0),5)</calculatedColumnFormula>
    </tableColumn>
    <tableColumn id="8" xr3:uid="{458E7038-A371-4298-A230-D39FB7C6DC82}" name="CD8_Landfill">
      <calculatedColumnFormula>INDEX(_ReportCnD, MATCH(VLOOKUP(I1, _RefCnD, 3, 0), _ReportCnD_C1, 0),5)</calculatedColumnFormula>
    </tableColumn>
    <tableColumn id="9" xr3:uid="{B81587D9-CC91-4893-B3BA-177E5DF55025}" name="CD9_Landfill">
      <calculatedColumnFormula>INDEX(_ReportCnD, MATCH(VLOOKUP(J1, _RefCnD, 3, 0), _ReportCnD_C1, 0),5)</calculatedColumnFormula>
    </tableColumn>
    <tableColumn id="10" xr3:uid="{37FCAB62-7036-4F7D-8C42-B7B6C8D45C2E}" name="CD10_Landfill">
      <calculatedColumnFormula>INDEX(_ReportCnD, MATCH(VLOOKUP(K1, _RefCnD, 3, 0), _ReportCnD_C1, 0),5)</calculatedColumnFormula>
    </tableColumn>
    <tableColumn id="11" xr3:uid="{CD22CA33-2C1F-425F-B5BB-8823EA89BB48}" name="CD11_Landfill">
      <calculatedColumnFormula>INDEX(_ReportCnD, MATCH(VLOOKUP(L1, _RefCnD, 3, 0), _ReportCnD_C1, 0),5)</calculatedColumnFormula>
    </tableColumn>
    <tableColumn id="12" xr3:uid="{AB6C64AB-B840-4270-B9E1-115E5D116190}" name="CD12_Landfill">
      <calculatedColumnFormula>INDEX(_ReportCnD, MATCH(VLOOKUP(M1, _RefCnD, 3, 0), _ReportCnD_C1, 0),5)</calculatedColumnFormula>
    </tableColumn>
    <tableColumn id="13" xr3:uid="{CC1DE687-4E36-494A-9AB7-FD814FC58032}" name="CD13_Landfill">
      <calculatedColumnFormula>INDEX(_ReportCnD, MATCH(VLOOKUP(N1, _RefCnD, 3, 0), _ReportCnD_C1, 0),5)</calculatedColumnFormula>
    </tableColumn>
    <tableColumn id="14" xr3:uid="{FC9A8691-E843-48F9-83D6-5A572FA57BE0}" name="CD14_Landfill">
      <calculatedColumnFormula>INDEX(_ReportCnD, MATCH(VLOOKUP(O1, _RefCnD, 3, 0), _ReportCnD_C1, 0),5)</calculatedColumnFormula>
    </tableColumn>
    <tableColumn id="15" xr3:uid="{E07D66E1-6F0D-4579-8841-8D9B6BAB0C4F}" name="CD15_Landfill">
      <calculatedColumnFormula>INDEX(_ReportCnD, MATCH(VLOOKUP(P1, _RefCnD, 3, 0), _ReportCnD_C1, 0),5)</calculatedColumnFormula>
    </tableColumn>
    <tableColumn id="16" xr3:uid="{ED24BFAC-4837-40D1-A586-96335F902394}" name="CD16_Landfill">
      <calculatedColumnFormula>INDEX(_ReportCnD, MATCH(VLOOKUP(Q1, _RefCnD, 3, 0), _ReportCnD_C1, 0),5)</calculatedColumnFormula>
    </tableColumn>
    <tableColumn id="17" xr3:uid="{BD50FC46-DCD0-422A-B76B-46CA123089AA}" name="CD17_Landfill">
      <calculatedColumnFormula>INDEX(_ReportCnD, MATCH(VLOOKUP(R1, _RefCnD, 3, 0), _ReportCnD_C1, 0),5)</calculatedColumnFormula>
    </tableColumn>
    <tableColumn id="18" xr3:uid="{47992A74-A5D6-47E1-94CE-9A8189D480F0}" name="CD18_Landfill">
      <calculatedColumnFormula>INDEX(_ReportCnD, MATCH(VLOOKUP(S1, _RefCnD, 3, 0), _ReportCnD_C1, 0),5)</calculatedColumnFormula>
    </tableColumn>
    <tableColumn id="19" xr3:uid="{630E6DFA-2FF4-4283-A689-7D9E74B242FE}" name="CD19_Landfill">
      <calculatedColumnFormula>INDEX(_ReportCnD, MATCH(VLOOKUP(T1, _RefCnD, 3, 0), _ReportCnD_C1, 0),5)</calculatedColumnFormula>
    </tableColumn>
    <tableColumn id="20" xr3:uid="{0FB64AA0-FF67-4233-B977-98189A2B8D23}" name="CD20_Landfill">
      <calculatedColumnFormula>INDEX(_ReportCnD, MATCH(VLOOKUP(U1, _RefCnD, 3, 0), _ReportCnD_C1, 0),5)</calculatedColumnFormula>
    </tableColumn>
    <tableColumn id="21" xr3:uid="{F375F417-04FC-4165-A4D2-D9993D31D374}" name="CD21_Landfill">
      <calculatedColumnFormula>INDEX(_ReportCnD, MATCH(VLOOKUP(V1, _RefCnD, 3, 0), _ReportCnD_C1, 0),5)</calculatedColumnFormula>
    </tableColumn>
    <tableColumn id="22" xr3:uid="{37732CD1-A4AE-44B3-B778-73062C4BB470}" name="CD22_Landfill">
      <calculatedColumnFormula>INDEX(_ReportCnD, MATCH(VLOOKUP(W1, _RefCnD, 3, 0), _ReportCnD_C1, 0),5)</calculatedColumnFormula>
    </tableColumn>
    <tableColumn id="23" xr3:uid="{95E6736C-0CE2-4A6D-9BE8-7BD0C6279CE3}" name="CD23_Landfill">
      <calculatedColumnFormula>INDEX(_ReportCnD, MATCH(VLOOKUP(X1, _RefCnD, 3, 0), _ReportCnD_C1, 0),5)</calculatedColumnFormula>
    </tableColumn>
    <tableColumn id="24" xr3:uid="{A8640E7A-3EE0-4937-B3D7-153DC53966F1}" name="CD24_Landfill">
      <calculatedColumnFormula>INDEX(_ReportCnD, MATCH(VLOOKUP(Y1, _RefCnD, 3, 0), _ReportCnD_C1, 0),5)</calculatedColumnFormula>
    </tableColumn>
    <tableColumn id="25" xr3:uid="{0F9A7483-6015-4A75-8253-EA7B7F98CD68}" name="CD25_Landfill">
      <calculatedColumnFormula>INDEX(_ReportCnD, MATCH(VLOOKUP(Z1, _RefCnD, 3, 0), _ReportCnD_C1, 0),5)</calculatedColumnFormula>
    </tableColumn>
    <tableColumn id="26" xr3:uid="{C66F5DE0-70F2-458E-A11B-5C03AC18ED0B}" name="CD26_Landfill">
      <calculatedColumnFormula>INDEX(_ReportCnD, MATCH(VLOOKUP(AA1, _RefCnD, 3, 0), _ReportCnD_C1, 0),5)</calculatedColumnFormula>
    </tableColumn>
    <tableColumn id="27" xr3:uid="{7BB155D7-9324-48C7-B97C-22E4B8A4A025}" name="CD27_Landfill">
      <calculatedColumnFormula>INDEX(_ReportCnD, MATCH(VLOOKUP(AB1, _RefCnD, 3, 0), _ReportCnD_C1, 0),5)</calculatedColumnFormula>
    </tableColumn>
    <tableColumn id="28" xr3:uid="{DC126E6C-EB9B-4265-B7A7-A732B8AC2F54}" name="CD28_Landfill">
      <calculatedColumnFormula>INDEX(_ReportCnD, MATCH(VLOOKUP(AC1, _RefCnD, 3, 0), _ReportCnD_C1, 0),5)</calculatedColumnFormula>
    </tableColumn>
    <tableColumn id="29" xr3:uid="{6BAFFBF9-F3D0-4AB9-8D5F-A0BA23E864FB}" name="CD29_Landfill">
      <calculatedColumnFormula>INDEX(_ReportCnD, MATCH(VLOOKUP(AD1, _RefCnD, 3, 0), _ReportCnD_C1, 0),5)</calculatedColumnFormula>
    </tableColumn>
    <tableColumn id="30" xr3:uid="{1E815184-7199-43BE-94FE-98E307F7FF44}" name="CD30_Landfill">
      <calculatedColumnFormula>INDEX(_ReportCnD, MATCH(VLOOKUP(AE1, _RefCnD, 3, 0), _ReportCnD_C1, 0),5)</calculatedColumnFormula>
    </tableColumn>
    <tableColumn id="31" xr3:uid="{18CA9D80-1E52-48D9-B0B4-466D73B07DFE}" name="CD31_Landfill">
      <calculatedColumnFormula>INDEX(_ReportCnD, MATCH(VLOOKUP(AF1, _RefCnD, 3, 0), _ReportCnD_C1, 0),5)</calculatedColumnFormula>
    </tableColumn>
    <tableColumn id="32" xr3:uid="{6B2B7496-7352-4959-9FC3-375BA14C44A3}" name="CD32_Landfill">
      <calculatedColumnFormula>INDEX(_ReportCnD, MATCH(VLOOKUP(AG1, _RefCnD, 3, 0), _ReportCnD_C1, 0),5)</calculatedColumnFormula>
    </tableColumn>
    <tableColumn id="33" xr3:uid="{7CBECDF9-77BF-40A6-BB3B-905A5D9D5097}" name="CD33_Landfill">
      <calculatedColumnFormula>INDEX(_ReportCnD, MATCH(VLOOKUP(AH1, _RefCnD, 3, 0), _ReportCnD_C1, 0),5)</calculatedColumnFormula>
    </tableColumn>
    <tableColumn id="34" xr3:uid="{A5105AB4-5A8D-4DB8-BCAB-B57DB3D632D0}" name="CD34_Landfill">
      <calculatedColumnFormula>INDEX(_ReportCnD, MATCH(VLOOKUP(AI1, _RefCnD, 3, 0), _ReportCnD_C1, 0),5)</calculatedColumnFormula>
    </tableColumn>
    <tableColumn id="35" xr3:uid="{A16B613F-FC05-4310-B194-0D721EFFA867}" name="CD35_Landfill">
      <calculatedColumnFormula>INDEX(_ReportCnD, MATCH(VLOOKUP(AJ1, _RefCnD, 3, 0), _ReportCnD_C1, 0),5)</calculatedColumnFormula>
    </tableColumn>
    <tableColumn id="36" xr3:uid="{36F0AC24-01CF-47B7-8439-39D878BD256C}" name="SourceID">
      <calculatedColumnFormula array="1">_SourceID[_SourceID]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268B326-D29B-4BF8-A0FC-C0B418BAC317}" name="_CnDType" displayName="_CnDType" ref="B24:AK25" totalsRowShown="0">
  <autoFilter ref="B24:AK25" xr:uid="{9268B326-D29B-4BF8-A0FC-C0B418BAC317}"/>
  <tableColumns count="36">
    <tableColumn id="1" xr3:uid="{6DEE3040-0359-4EEF-BECA-DA9E7E58050A}" name="CD1_Type">
      <calculatedColumnFormula>INDEX(_ReportCnD, MATCH(VLOOKUP(B1, _RefCnD, 3, 0), _ReportCnD_C1, 0),7)</calculatedColumnFormula>
    </tableColumn>
    <tableColumn id="2" xr3:uid="{F73B3DA8-19F9-4835-B6FE-E9B288EF4089}" name="CD2_Type">
      <calculatedColumnFormula>INDEX(_ReportCnD, MATCH(VLOOKUP(C1, _RefCnD, 3, 0), _ReportCnD_C1, 0),7)</calculatedColumnFormula>
    </tableColumn>
    <tableColumn id="3" xr3:uid="{869C912C-630C-4E25-A864-B235A7339568}" name="CD3_Type">
      <calculatedColumnFormula>INDEX(_ReportCnD, MATCH(VLOOKUP(D1, _RefCnD, 3, 0), _ReportCnD_C1, 0),7)</calculatedColumnFormula>
    </tableColumn>
    <tableColumn id="4" xr3:uid="{C44D41A5-EFEC-4179-91B3-01D1A9726A01}" name="CD4_Type">
      <calculatedColumnFormula>INDEX(_ReportCnD, MATCH(VLOOKUP(E1, _RefCnD, 3, 0), _ReportCnD_C1, 0),7)</calculatedColumnFormula>
    </tableColumn>
    <tableColumn id="5" xr3:uid="{25CC5F93-70C3-4167-BD2B-73AC2D992F9E}" name="CD5_Type">
      <calculatedColumnFormula>INDEX(_ReportCnD, MATCH(VLOOKUP(F1, _RefCnD, 3, 0), _ReportCnD_C1, 0),7)</calculatedColumnFormula>
    </tableColumn>
    <tableColumn id="6" xr3:uid="{0C18658C-4121-46BF-AAED-E5BB3A44E2EC}" name="CD6_Type">
      <calculatedColumnFormula>INDEX(_ReportCnD, MATCH(VLOOKUP(G1, _RefCnD, 3, 0), _ReportCnD_C1, 0),7)</calculatedColumnFormula>
    </tableColumn>
    <tableColumn id="7" xr3:uid="{71781D07-4B96-48BF-817E-AB746CFCE7F4}" name="CD7_Type">
      <calculatedColumnFormula>INDEX(_ReportCnD, MATCH(VLOOKUP(H1, _RefCnD, 3, 0), _ReportCnD_C1, 0),7)</calculatedColumnFormula>
    </tableColumn>
    <tableColumn id="8" xr3:uid="{0BA092C3-B13A-47D1-A235-5D07ADC7EDBD}" name="CD8_Type">
      <calculatedColumnFormula>INDEX(_ReportCnD, MATCH(VLOOKUP(I1, _RefCnD, 3, 0), _ReportCnD_C1, 0),7)</calculatedColumnFormula>
    </tableColumn>
    <tableColumn id="9" xr3:uid="{B5FFFAE3-F576-44CB-812A-95D81676DCE8}" name="CD9_Type">
      <calculatedColumnFormula>INDEX(_ReportCnD, MATCH(VLOOKUP(J1, _RefCnD, 3, 0), _ReportCnD_C1, 0),7)</calculatedColumnFormula>
    </tableColumn>
    <tableColumn id="10" xr3:uid="{089C7CAC-6257-4B78-9FFE-3BCDF2364FE3}" name="CD10_Type">
      <calculatedColumnFormula>INDEX(_ReportCnD, MATCH(VLOOKUP(K1, _RefCnD, 3, 0), _ReportCnD_C1, 0),7)</calculatedColumnFormula>
    </tableColumn>
    <tableColumn id="11" xr3:uid="{2F33C5C8-4FAB-41FF-8AA5-D26FEB7BC90D}" name="CD11_Type">
      <calculatedColumnFormula>INDEX(_ReportCnD, MATCH(VLOOKUP(L1, _RefCnD, 3, 0), _ReportCnD_C1, 0),7)</calculatedColumnFormula>
    </tableColumn>
    <tableColumn id="12" xr3:uid="{DBA09BD2-31D0-47BE-9531-6C1A56DE0AE9}" name="CD12_Type">
      <calculatedColumnFormula>INDEX(_ReportCnD, MATCH(VLOOKUP(M1, _RefCnD, 3, 0), _ReportCnD_C1, 0),7)</calculatedColumnFormula>
    </tableColumn>
    <tableColumn id="13" xr3:uid="{7C7A8CA0-6555-4711-865C-D894F24C6EB9}" name="CD13_Type">
      <calculatedColumnFormula>INDEX(_ReportCnD, MATCH(VLOOKUP(N1, _RefCnD, 3, 0), _ReportCnD_C1, 0),7)</calculatedColumnFormula>
    </tableColumn>
    <tableColumn id="14" xr3:uid="{E41C7EC7-E4DF-470A-8059-091EA51AC068}" name="CD14_Type">
      <calculatedColumnFormula>INDEX(_ReportCnD, MATCH(VLOOKUP(O1, _RefCnD, 3, 0), _ReportCnD_C1, 0),7)</calculatedColumnFormula>
    </tableColumn>
    <tableColumn id="15" xr3:uid="{36E813F7-FF08-487C-9298-6E410C884B91}" name="CD15_Type">
      <calculatedColumnFormula>INDEX(_ReportCnD, MATCH(VLOOKUP(P1, _RefCnD, 3, 0), _ReportCnD_C1, 0),7)</calculatedColumnFormula>
    </tableColumn>
    <tableColumn id="16" xr3:uid="{5BA307EE-5AB0-4E85-981E-22531677D931}" name="CD16_Type">
      <calculatedColumnFormula>INDEX(_ReportCnD, MATCH(VLOOKUP(Q1, _RefCnD, 3, 0), _ReportCnD_C1, 0),7)</calculatedColumnFormula>
    </tableColumn>
    <tableColumn id="17" xr3:uid="{316B0986-A838-4A57-BBDC-1F09098B6BE2}" name="CD17_Type">
      <calculatedColumnFormula>INDEX(_ReportCnD, MATCH(VLOOKUP(R1, _RefCnD, 3, 0), _ReportCnD_C1, 0),7)</calculatedColumnFormula>
    </tableColumn>
    <tableColumn id="18" xr3:uid="{7D2BB657-0661-4B8E-AF48-292AF2BAA2F5}" name="CD18_Type">
      <calculatedColumnFormula>INDEX(_ReportCnD, MATCH(VLOOKUP(S1, _RefCnD, 3, 0), _ReportCnD_C1, 0),7)</calculatedColumnFormula>
    </tableColumn>
    <tableColumn id="19" xr3:uid="{246C3852-F3E3-476B-A292-9D2F1A8C9D5E}" name="CD19_Type">
      <calculatedColumnFormula>INDEX(_ReportCnD, MATCH(VLOOKUP(T1, _RefCnD, 3, 0), _ReportCnD_C1, 0),7)</calculatedColumnFormula>
    </tableColumn>
    <tableColumn id="20" xr3:uid="{5DCE46EA-BC82-4430-AB20-CE43E8129BB0}" name="CD20_Type">
      <calculatedColumnFormula>INDEX(_ReportCnD, MATCH(VLOOKUP(U1, _RefCnD, 3, 0), _ReportCnD_C1, 0),7)</calculatedColumnFormula>
    </tableColumn>
    <tableColumn id="21" xr3:uid="{576F33CD-9AAF-4C85-AD5A-BF1C75F067F7}" name="CD21_Type">
      <calculatedColumnFormula>INDEX(_ReportCnD, MATCH(VLOOKUP(V1, _RefCnD, 3, 0), _ReportCnD_C1, 0),7)</calculatedColumnFormula>
    </tableColumn>
    <tableColumn id="22" xr3:uid="{E967BFD0-1E07-4726-B803-7243A28BC600}" name="CD22_Type">
      <calculatedColumnFormula>INDEX(_ReportCnD, MATCH(VLOOKUP(W1, _RefCnD, 3, 0), _ReportCnD_C1, 0),7)</calculatedColumnFormula>
    </tableColumn>
    <tableColumn id="23" xr3:uid="{BCDE42D0-CA27-45B8-B89C-F129C9D75C86}" name="CD23_Type">
      <calculatedColumnFormula>INDEX(_ReportCnD, MATCH(VLOOKUP(X1, _RefCnD, 3, 0), _ReportCnD_C1, 0),7)</calculatedColumnFormula>
    </tableColumn>
    <tableColumn id="24" xr3:uid="{8F04482A-4DC0-41D5-A932-680CF0A35F90}" name="CD24_Type">
      <calculatedColumnFormula>INDEX(_ReportCnD, MATCH(VLOOKUP(Y1, _RefCnD, 3, 0), _ReportCnD_C1, 0),7)</calculatedColumnFormula>
    </tableColumn>
    <tableColumn id="25" xr3:uid="{60E8A0D3-33A2-47C7-8A9E-1915EE527EBB}" name="CD25_Type">
      <calculatedColumnFormula>INDEX(_ReportCnD, MATCH(VLOOKUP(Z1, _RefCnD, 3, 0), _ReportCnD_C1, 0),7)</calculatedColumnFormula>
    </tableColumn>
    <tableColumn id="26" xr3:uid="{F8FA1AB3-39D9-4E71-8616-E8E3ADD22CBD}" name="CD26_Type">
      <calculatedColumnFormula>INDEX(_ReportCnD, MATCH(VLOOKUP(AA1, _RefCnD, 3, 0), _ReportCnD_C1, 0),7)</calculatedColumnFormula>
    </tableColumn>
    <tableColumn id="27" xr3:uid="{753DFEA3-31A4-40F3-8228-83938CDFF027}" name="CD27_Type">
      <calculatedColumnFormula>INDEX(_ReportCnD, MATCH(VLOOKUP(AB1, _RefCnD, 3, 0), _ReportCnD_C1, 0),7)</calculatedColumnFormula>
    </tableColumn>
    <tableColumn id="28" xr3:uid="{1C0CA9B9-0FAC-4B00-9F97-A61D46ACCB5A}" name="CD28_Type">
      <calculatedColumnFormula>INDEX(_ReportCnD, MATCH(VLOOKUP(AC1, _RefCnD, 3, 0), _ReportCnD_C1, 0),7)</calculatedColumnFormula>
    </tableColumn>
    <tableColumn id="29" xr3:uid="{495567EE-EB95-436D-8435-5B57C10D0488}" name="CD29_Type">
      <calculatedColumnFormula>INDEX(_ReportCnD, MATCH(VLOOKUP(AD1, _RefCnD, 3, 0), _ReportCnD_C1, 0),7)</calculatedColumnFormula>
    </tableColumn>
    <tableColumn id="30" xr3:uid="{1F2A605E-3478-4648-8E25-D973969864C5}" name="CD30_Type">
      <calculatedColumnFormula>INDEX(_ReportCnD, MATCH(VLOOKUP(AE1, _RefCnD, 3, 0), _ReportCnD_C1, 0),7)</calculatedColumnFormula>
    </tableColumn>
    <tableColumn id="31" xr3:uid="{2EF69B8B-2B20-4543-864D-86F5397BEDEA}" name="CD31_Type">
      <calculatedColumnFormula>INDEX(_ReportCnD, MATCH(VLOOKUP(AF1, _RefCnD, 3, 0), _ReportCnD_C1, 0),7)</calculatedColumnFormula>
    </tableColumn>
    <tableColumn id="32" xr3:uid="{95FA0C84-F21B-4656-9F63-6F9C9A16D313}" name="CD32_Type">
      <calculatedColumnFormula>INDEX(_ReportCnD, MATCH(VLOOKUP(AG1, _RefCnD, 3, 0), _ReportCnD_C1, 0),7)</calculatedColumnFormula>
    </tableColumn>
    <tableColumn id="33" xr3:uid="{11B5A848-F77F-4924-8F50-7FA094EDD22C}" name="CD33_Type">
      <calculatedColumnFormula>INDEX(_ReportCnD, MATCH(VLOOKUP(AH1, _RefCnD, 3, 0), _ReportCnD_C1, 0),7)</calculatedColumnFormula>
    </tableColumn>
    <tableColumn id="34" xr3:uid="{33624166-85A9-4F6A-A67D-92FEE42164DF}" name="CD34_Type">
      <calculatedColumnFormula>INDEX(_ReportCnD, MATCH(VLOOKUP(AI1, _RefCnD, 3, 0), _ReportCnD_C1, 0),7)</calculatedColumnFormula>
    </tableColumn>
    <tableColumn id="35" xr3:uid="{FBCA9B6C-47EE-4486-B4B1-F95F7DE3725E}" name="CD35_Type">
      <calculatedColumnFormula>INDEX(_ReportCnD, MATCH(VLOOKUP(AJ1, _RefCnD, 3, 0), _ReportCnD_C1, 0),7)</calculatedColumnFormula>
    </tableColumn>
    <tableColumn id="36" xr3:uid="{15A6E65D-D713-451A-BA8D-F5934A3BD5D0}" name="SourceID">
      <calculatedColumnFormula array="1">_SourceID[_SourceID]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3415879-FEE2-4508-87E7-501B25A90232}" name="_CnDFacility" displayName="_CnDFacility" ref="B28:AK29" totalsRowShown="0" dataDxfId="52" tableBorderDxfId="51">
  <autoFilter ref="B28:AK29" xr:uid="{D3415879-FEE2-4508-87E7-501B25A90232}"/>
  <tableColumns count="36">
    <tableColumn id="1" xr3:uid="{448F31A6-2B83-4951-BFE9-531C7FF03926}" name="CD1_Fac" dataDxfId="50">
      <calculatedColumnFormula>INDEX(_ReportCnD, MATCH(VLOOKUP(B1, _RefCnD, 3, 0), _ReportCnD_C1, 0),8)</calculatedColumnFormula>
    </tableColumn>
    <tableColumn id="2" xr3:uid="{29A010B8-F1A4-46C6-8C12-046B799ACDEE}" name="CD2_Fac" dataDxfId="49">
      <calculatedColumnFormula>INDEX(_ReportCnD, MATCH(VLOOKUP(C1, _RefCnD, 3, 0), _ReportCnD_C1, 0),8)</calculatedColumnFormula>
    </tableColumn>
    <tableColumn id="3" xr3:uid="{09EF5965-F83F-469A-8988-E45AC7674AD1}" name="CD3_Fac" dataDxfId="48">
      <calculatedColumnFormula>INDEX(_ReportCnD, MATCH(VLOOKUP(D1, _RefCnD, 3, 0), _ReportCnD_C1, 0),8)</calculatedColumnFormula>
    </tableColumn>
    <tableColumn id="4" xr3:uid="{CA2F42DE-ED7A-4645-9D75-47455EB334DB}" name="CD4_Fac" dataDxfId="47">
      <calculatedColumnFormula>INDEX(_ReportCnD, MATCH(VLOOKUP(E1, _RefCnD, 3, 0), _ReportCnD_C1, 0),8)</calculatedColumnFormula>
    </tableColumn>
    <tableColumn id="5" xr3:uid="{9B8D7935-96B5-4E20-B1C4-A7A436B73423}" name="CD5_Fac" dataDxfId="46">
      <calculatedColumnFormula>INDEX(_ReportCnD, MATCH(VLOOKUP(F1, _RefCnD, 3, 0), _ReportCnD_C1, 0),8)</calculatedColumnFormula>
    </tableColumn>
    <tableColumn id="6" xr3:uid="{64F5E961-2A3A-4750-B4C6-2964D017AC25}" name="CD6_Fac" dataDxfId="45">
      <calculatedColumnFormula>INDEX(_ReportCnD, MATCH(VLOOKUP(G1, _RefCnD, 3, 0), _ReportCnD_C1, 0),8)</calculatedColumnFormula>
    </tableColumn>
    <tableColumn id="7" xr3:uid="{4BE19991-C946-4394-9C8F-FE8B60B47109}" name="CD7_Fac" dataDxfId="44">
      <calculatedColumnFormula>INDEX(_ReportCnD, MATCH(VLOOKUP(H1, _RefCnD, 3, 0), _ReportCnD_C1, 0),8)</calculatedColumnFormula>
    </tableColumn>
    <tableColumn id="8" xr3:uid="{6FB01128-AB97-4647-B616-847A644B9299}" name="CD8_Fac" dataDxfId="43">
      <calculatedColumnFormula>INDEX(_ReportCnD, MATCH(VLOOKUP(I1, _RefCnD, 3, 0), _ReportCnD_C1, 0),8)</calculatedColumnFormula>
    </tableColumn>
    <tableColumn id="9" xr3:uid="{0591044E-D4DA-4E4C-89CD-1DB1DEBF0CCA}" name="CD9_Fac" dataDxfId="42">
      <calculatedColumnFormula>INDEX(_ReportCnD, MATCH(VLOOKUP(J1, _RefCnD, 3, 0), _ReportCnD_C1, 0),8)</calculatedColumnFormula>
    </tableColumn>
    <tableColumn id="10" xr3:uid="{9F0DCFA5-BDAE-4240-B749-5494FBDA6368}" name="CD10_Fac" dataDxfId="41">
      <calculatedColumnFormula>INDEX(_ReportCnD, MATCH(VLOOKUP(K1, _RefCnD, 3, 0), _ReportCnD_C1, 0),8)</calculatedColumnFormula>
    </tableColumn>
    <tableColumn id="11" xr3:uid="{07BD60DC-3A54-4758-A325-111C6C2AC384}" name="CD11_Fac" dataDxfId="40">
      <calculatedColumnFormula>INDEX(_ReportCnD, MATCH(VLOOKUP(L1, _RefCnD, 3, 0), _ReportCnD_C1, 0),8)</calculatedColumnFormula>
    </tableColumn>
    <tableColumn id="12" xr3:uid="{6A3FAC7A-3FF1-4615-93B6-BB42C584DAEC}" name="CD12_Fac" dataDxfId="39">
      <calculatedColumnFormula>INDEX(_ReportCnD, MATCH(VLOOKUP(M1, _RefCnD, 3, 0), _ReportCnD_C1, 0),8)</calculatedColumnFormula>
    </tableColumn>
    <tableColumn id="13" xr3:uid="{67CB4080-5933-4841-A07B-2C2639081687}" name="CD13_Fac" dataDxfId="38">
      <calculatedColumnFormula>INDEX(_ReportCnD, MATCH(VLOOKUP(N1, _RefCnD, 3, 0), _ReportCnD_C1, 0),8)</calculatedColumnFormula>
    </tableColumn>
    <tableColumn id="14" xr3:uid="{05A08047-76C2-47B2-838E-66FF86378BE7}" name="CD14_Fac" dataDxfId="37">
      <calculatedColumnFormula>INDEX(_ReportCnD, MATCH(VLOOKUP(O1, _RefCnD, 3, 0), _ReportCnD_C1, 0),8)</calculatedColumnFormula>
    </tableColumn>
    <tableColumn id="15" xr3:uid="{D47FAFA1-253F-4909-81AA-06156B26D8B7}" name="CD15_Fac" dataDxfId="36">
      <calculatedColumnFormula>INDEX(_ReportCnD, MATCH(VLOOKUP(P1, _RefCnD, 3, 0), _ReportCnD_C1, 0),8)</calculatedColumnFormula>
    </tableColumn>
    <tableColumn id="16" xr3:uid="{86B35D6F-C2FB-4E1B-BAFD-55BC08C95E7B}" name="CD16_Fac" dataDxfId="35">
      <calculatedColumnFormula>INDEX(_ReportCnD, MATCH(VLOOKUP(Q1, _RefCnD, 3, 0), _ReportCnD_C1, 0),8)</calculatedColumnFormula>
    </tableColumn>
    <tableColumn id="17" xr3:uid="{95C10637-CD3A-467D-AE2B-664BA4EF41EA}" name="CD17_Fac" dataDxfId="34">
      <calculatedColumnFormula>INDEX(_ReportCnD, MATCH(VLOOKUP(R1, _RefCnD, 3, 0), _ReportCnD_C1, 0),8)</calculatedColumnFormula>
    </tableColumn>
    <tableColumn id="18" xr3:uid="{4D74C5A0-A6DA-4A96-A3DC-93FB833BBCDB}" name="CD18_Fac" dataDxfId="33">
      <calculatedColumnFormula>INDEX(_ReportCnD, MATCH(VLOOKUP(S1, _RefCnD, 3, 0), _ReportCnD_C1, 0),8)</calculatedColumnFormula>
    </tableColumn>
    <tableColumn id="19" xr3:uid="{A0A9C019-04A4-43DC-9AA0-D4FE6566569C}" name="CD19_Fac" dataDxfId="32">
      <calculatedColumnFormula>INDEX(_ReportCnD, MATCH(VLOOKUP(T1, _RefCnD, 3, 0), _ReportCnD_C1, 0),8)</calculatedColumnFormula>
    </tableColumn>
    <tableColumn id="20" xr3:uid="{9FD644F6-D84D-414C-A4B3-B22DABEA7ED2}" name="CD20_Fac" dataDxfId="31">
      <calculatedColumnFormula>INDEX(_ReportCnD, MATCH(VLOOKUP(U1, _RefCnD, 3, 0), _ReportCnD_C1, 0),8)</calculatedColumnFormula>
    </tableColumn>
    <tableColumn id="21" xr3:uid="{295083FF-5E38-44D8-A0DE-C99A817CCD3F}" name="CD21_Fac" dataDxfId="30">
      <calculatedColumnFormula>INDEX(_ReportCnD, MATCH(VLOOKUP(V1, _RefCnD, 3, 0), _ReportCnD_C1, 0),8)</calculatedColumnFormula>
    </tableColumn>
    <tableColumn id="22" xr3:uid="{468CA811-7A15-488D-8983-EAD0A7184090}" name="CD22_Fac" dataDxfId="29">
      <calculatedColumnFormula>INDEX(_ReportCnD, MATCH(VLOOKUP(W1, _RefCnD, 3, 0), _ReportCnD_C1, 0),8)</calculatedColumnFormula>
    </tableColumn>
    <tableColumn id="23" xr3:uid="{25350201-CABF-4529-9FCE-DBFDB3D322F9}" name="CD23_Fac" dataDxfId="28">
      <calculatedColumnFormula>INDEX(_ReportCnD, MATCH(VLOOKUP(X1, _RefCnD, 3, 0), _ReportCnD_C1, 0),8)</calculatedColumnFormula>
    </tableColumn>
    <tableColumn id="24" xr3:uid="{4A7B3591-3313-4C28-A5FA-8FF7A2B45D0D}" name="CD24_Fac" dataDxfId="27">
      <calculatedColumnFormula>INDEX(_ReportCnD, MATCH(VLOOKUP(Y1, _RefCnD, 3, 0), _ReportCnD_C1, 0),8)</calculatedColumnFormula>
    </tableColumn>
    <tableColumn id="25" xr3:uid="{07B53927-BB17-4995-935C-40B6FF32BC70}" name="CD25_Fac" dataDxfId="26">
      <calculatedColumnFormula>INDEX(_ReportCnD, MATCH(VLOOKUP(Z1, _RefCnD, 3, 0), _ReportCnD_C1, 0),8)</calculatedColumnFormula>
    </tableColumn>
    <tableColumn id="26" xr3:uid="{FB54D131-4289-4A54-99D1-4FDE3A1E31A4}" name="CD26_Fac" dataDxfId="25">
      <calculatedColumnFormula>INDEX(_ReportCnD, MATCH(VLOOKUP(AA1, _RefCnD, 3, 0), _ReportCnD_C1, 0),8)</calculatedColumnFormula>
    </tableColumn>
    <tableColumn id="27" xr3:uid="{A13D7BD2-4CA2-4A93-9D7C-CFC03C1A2F20}" name="CD27_Fac" dataDxfId="24">
      <calculatedColumnFormula>INDEX(_ReportCnD, MATCH(VLOOKUP(AB1, _RefCnD, 3, 0), _ReportCnD_C1, 0),8)</calculatedColumnFormula>
    </tableColumn>
    <tableColumn id="28" xr3:uid="{AEDC2972-6886-44B4-B045-2734CFD0FE76}" name="CD28_Fac" dataDxfId="23">
      <calculatedColumnFormula>INDEX(_ReportCnD, MATCH(VLOOKUP(AC1, _RefCnD, 3, 0), _ReportCnD_C1, 0),8)</calculatedColumnFormula>
    </tableColumn>
    <tableColumn id="29" xr3:uid="{78DF4509-F272-4453-B9FA-BE01ECAFD598}" name="CD29_Fac" dataDxfId="22">
      <calculatedColumnFormula>INDEX(_ReportCnD, MATCH(VLOOKUP(AD1, _RefCnD, 3, 0), _ReportCnD_C1, 0),8)</calculatedColumnFormula>
    </tableColumn>
    <tableColumn id="30" xr3:uid="{67385A01-EC80-47C9-88C7-8325E6982561}" name="CD30_Fac" dataDxfId="21">
      <calculatedColumnFormula>INDEX(_ReportCnD, MATCH(VLOOKUP(AE1, _RefCnD, 3, 0), _ReportCnD_C1, 0),8)</calculatedColumnFormula>
    </tableColumn>
    <tableColumn id="31" xr3:uid="{7491DA49-9F3E-4705-AA26-9EDC25D2B2A6}" name="CD31_Fac" dataDxfId="20">
      <calculatedColumnFormula>INDEX(_ReportCnD, MATCH(VLOOKUP(AF1, _RefCnD, 3, 0), _ReportCnD_C1, 0),8)</calculatedColumnFormula>
    </tableColumn>
    <tableColumn id="32" xr3:uid="{FC7DE8B6-BCD4-4840-893A-896221EDEF16}" name="CD32_Fac" dataDxfId="19">
      <calculatedColumnFormula>INDEX(_ReportCnD, MATCH(VLOOKUP(AG1, _RefCnD, 3, 0), _ReportCnD_C1, 0),8)</calculatedColumnFormula>
    </tableColumn>
    <tableColumn id="33" xr3:uid="{58F013B9-673E-4B23-AC09-06BD5C779802}" name="CD33_Fac" dataDxfId="18">
      <calculatedColumnFormula>INDEX(_ReportCnD, MATCH(VLOOKUP(AH1, _RefCnD, 3, 0), _ReportCnD_C1, 0),8)</calculatedColumnFormula>
    </tableColumn>
    <tableColumn id="34" xr3:uid="{95F7EEAF-9BBD-4E06-BA29-0A63D32A57A3}" name="CD34_Fac" dataDxfId="17">
      <calculatedColumnFormula>INDEX(_ReportCnD, MATCH(VLOOKUP(AI1, _RefCnD, 3, 0), _ReportCnD_C1, 0),8)</calculatedColumnFormula>
    </tableColumn>
    <tableColumn id="35" xr3:uid="{F5DAFE56-11E4-4CCD-B6C6-82B320669E83}" name="CD35_Fac" dataDxfId="16">
      <calculatedColumnFormula>INDEX(_ReportCnD, MATCH(VLOOKUP(AJ1, _RefCnD, 3, 0), _ReportCnD_C1, 0),8)</calculatedColumnFormula>
    </tableColumn>
    <tableColumn id="36" xr3:uid="{0BF12111-265E-4D4A-B745-C165763ACEDE}" name="SourceID" dataDxfId="15">
      <calculatedColumnFormula array="1">_SourceID[_SourceID]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983A468-1513-4A1A-BD6E-73DA623C98CF}" name="_CnDComment" displayName="_CnDComment" ref="B32:AK33" totalsRowShown="0">
  <autoFilter ref="B32:AK33" xr:uid="{1983A468-1513-4A1A-BD6E-73DA623C98CF}"/>
  <tableColumns count="36">
    <tableColumn id="1" xr3:uid="{1D26BB27-FC72-41AE-83FF-98E2CBFC2546}" name="CD1_Com">
      <calculatedColumnFormula>INDEX(_ReportCnD, MATCH(VLOOKUP(B1, _RefCnD, 3, 0), _ReportCnD_C1, 0),9)</calculatedColumnFormula>
    </tableColumn>
    <tableColumn id="2" xr3:uid="{BC91E660-EF1A-4F99-847F-881596B2447F}" name="CD2_Com">
      <calculatedColumnFormula>INDEX(_ReportCnD, MATCH(VLOOKUP(C1, _RefCnD, 3, 0), _ReportCnD_C1, 0),9)</calculatedColumnFormula>
    </tableColumn>
    <tableColumn id="3" xr3:uid="{C567BDFF-B606-4E89-BB99-1E21DF580623}" name="CD3_Com">
      <calculatedColumnFormula>INDEX(_ReportCnD, MATCH(VLOOKUP(D1, _RefCnD, 3, 0), _ReportCnD_C1, 0),9)</calculatedColumnFormula>
    </tableColumn>
    <tableColumn id="4" xr3:uid="{5ABA66A1-AA85-42C4-AB3B-CB47F53BF982}" name="CD4_Com">
      <calculatedColumnFormula>INDEX(_ReportCnD, MATCH(VLOOKUP(E1, _RefCnD, 3, 0), _ReportCnD_C1, 0),9)</calculatedColumnFormula>
    </tableColumn>
    <tableColumn id="5" xr3:uid="{5F59A3FE-6B36-4C90-9A3E-9F1138BB1FEA}" name="CD5_Com">
      <calculatedColumnFormula>INDEX(_ReportCnD, MATCH(VLOOKUP(F1, _RefCnD, 3, 0), _ReportCnD_C1, 0),9)</calculatedColumnFormula>
    </tableColumn>
    <tableColumn id="6" xr3:uid="{4CA4F207-CDF9-44A2-BE4B-E226675A077A}" name="CD6_Com">
      <calculatedColumnFormula>INDEX(_ReportCnD, MATCH(VLOOKUP(G1, _RefCnD, 3, 0), _ReportCnD_C1, 0),9)</calculatedColumnFormula>
    </tableColumn>
    <tableColumn id="7" xr3:uid="{2AAB0B23-0615-4EA9-B236-8039F64F28C8}" name="CD7_Com">
      <calculatedColumnFormula>INDEX(_ReportCnD, MATCH(VLOOKUP(H1, _RefCnD, 3, 0), _ReportCnD_C1, 0),9)</calculatedColumnFormula>
    </tableColumn>
    <tableColumn id="8" xr3:uid="{3AA20FFE-E86B-46AC-84B2-C905F2CB358B}" name="CD8_Com">
      <calculatedColumnFormula>INDEX(_ReportCnD, MATCH(VLOOKUP(I1, _RefCnD, 3, 0), _ReportCnD_C1, 0),9)</calculatedColumnFormula>
    </tableColumn>
    <tableColumn id="9" xr3:uid="{F6D0BB4A-5765-4DF6-8889-1442F091CE29}" name="CD9_Com">
      <calculatedColumnFormula>INDEX(_ReportCnD, MATCH(VLOOKUP(J1, _RefCnD, 3, 0), _ReportCnD_C1, 0),9)</calculatedColumnFormula>
    </tableColumn>
    <tableColumn id="10" xr3:uid="{34E50695-DCDF-4ABF-B95B-9F99474B2CAC}" name="CD10_Com">
      <calculatedColumnFormula>INDEX(_ReportCnD, MATCH(VLOOKUP(K1, _RefCnD, 3, 0), _ReportCnD_C1, 0),9)</calculatedColumnFormula>
    </tableColumn>
    <tableColumn id="11" xr3:uid="{37E24A80-EA3D-4927-BC74-48FF89401FFE}" name="CD11_Com">
      <calculatedColumnFormula>INDEX(_ReportCnD, MATCH(VLOOKUP(L1, _RefCnD, 3, 0), _ReportCnD_C1, 0),9)</calculatedColumnFormula>
    </tableColumn>
    <tableColumn id="12" xr3:uid="{4F2CA1C3-AD6C-48DC-93D0-42498BB7E694}" name="CD12_Com">
      <calculatedColumnFormula>INDEX(_ReportCnD, MATCH(VLOOKUP(M1, _RefCnD, 3, 0), _ReportCnD_C1, 0),9)</calculatedColumnFormula>
    </tableColumn>
    <tableColumn id="13" xr3:uid="{AA8301FF-24E6-4114-8DAB-E2805F0A528C}" name="CD13_Com">
      <calculatedColumnFormula>INDEX(_ReportCnD, MATCH(VLOOKUP(N1, _RefCnD, 3, 0), _ReportCnD_C1, 0),9)</calculatedColumnFormula>
    </tableColumn>
    <tableColumn id="14" xr3:uid="{85D8566F-62DF-43A0-AD59-2F726BC5E4BE}" name="CD14_Com">
      <calculatedColumnFormula>INDEX(_ReportCnD, MATCH(VLOOKUP(O1, _RefCnD, 3, 0), _ReportCnD_C1, 0),9)</calculatedColumnFormula>
    </tableColumn>
    <tableColumn id="15" xr3:uid="{D08B84F5-D822-4D8F-98F0-22063457C909}" name="CD15_Com">
      <calculatedColumnFormula>INDEX(_ReportCnD, MATCH(VLOOKUP(P1, _RefCnD, 3, 0), _ReportCnD_C1, 0),9)</calculatedColumnFormula>
    </tableColumn>
    <tableColumn id="16" xr3:uid="{6D853410-BA71-4339-82E1-05977DCD404B}" name="CD16_Com">
      <calculatedColumnFormula>INDEX(_ReportCnD, MATCH(VLOOKUP(Q1, _RefCnD, 3, 0), _ReportCnD_C1, 0),9)</calculatedColumnFormula>
    </tableColumn>
    <tableColumn id="17" xr3:uid="{027B0957-F7D1-4140-8D69-1648EBB8E2EE}" name="CD17_Com">
      <calculatedColumnFormula>INDEX(_ReportCnD, MATCH(VLOOKUP(R1, _RefCnD, 3, 0), _ReportCnD_C1, 0),9)</calculatedColumnFormula>
    </tableColumn>
    <tableColumn id="18" xr3:uid="{5C00781E-0140-4449-BC93-2AF1B576E168}" name="CD18_Com">
      <calculatedColumnFormula>INDEX(_ReportCnD, MATCH(VLOOKUP(S1, _RefCnD, 3, 0), _ReportCnD_C1, 0),9)</calculatedColumnFormula>
    </tableColumn>
    <tableColumn id="19" xr3:uid="{713ED872-F321-49E1-BB85-44AF12953D2B}" name="CD19_Com">
      <calculatedColumnFormula>INDEX(_ReportCnD, MATCH(VLOOKUP(T1, _RefCnD, 3, 0), _ReportCnD_C1, 0),9)</calculatedColumnFormula>
    </tableColumn>
    <tableColumn id="20" xr3:uid="{234F7C1D-DE3B-4A0A-A867-F7DFCB31E3F2}" name="CD20_Com">
      <calculatedColumnFormula>INDEX(_ReportCnD, MATCH(VLOOKUP(U1, _RefCnD, 3, 0), _ReportCnD_C1, 0),9)</calculatedColumnFormula>
    </tableColumn>
    <tableColumn id="21" xr3:uid="{75C5C536-336E-4C29-A40D-6AF70647A0C8}" name="CD21_Com">
      <calculatedColumnFormula>INDEX(_ReportCnD, MATCH(VLOOKUP(V1, _RefCnD, 3, 0), _ReportCnD_C1, 0),9)</calculatedColumnFormula>
    </tableColumn>
    <tableColumn id="22" xr3:uid="{DD56844E-01C3-4F08-98DE-74FFE3D33032}" name="CD22_Com">
      <calculatedColumnFormula>INDEX(_ReportCnD, MATCH(VLOOKUP(W1, _RefCnD, 3, 0), _ReportCnD_C1, 0),9)</calculatedColumnFormula>
    </tableColumn>
    <tableColumn id="23" xr3:uid="{75C0FB76-2FC5-4B2E-AA1C-A6304372E822}" name="CD23_Com">
      <calculatedColumnFormula>INDEX(_ReportCnD, MATCH(VLOOKUP(X1, _RefCnD, 3, 0), _ReportCnD_C1, 0),9)</calculatedColumnFormula>
    </tableColumn>
    <tableColumn id="24" xr3:uid="{E812BCBE-1DC2-432B-AD64-9EC9954AE6CD}" name="CD24_Com">
      <calculatedColumnFormula>INDEX(_ReportCnD, MATCH(VLOOKUP(Y1, _RefCnD, 3, 0), _ReportCnD_C1, 0),9)</calculatedColumnFormula>
    </tableColumn>
    <tableColumn id="25" xr3:uid="{38FC7841-67F5-4B2E-93F2-9DC67276A247}" name="CD25_Com">
      <calculatedColumnFormula>INDEX(_ReportCnD, MATCH(VLOOKUP(Z1, _RefCnD, 3, 0), _ReportCnD_C1, 0),9)</calculatedColumnFormula>
    </tableColumn>
    <tableColumn id="26" xr3:uid="{D53D6494-AD2E-4468-B773-AE5B31E021A1}" name="CD26_Com">
      <calculatedColumnFormula>INDEX(_ReportCnD, MATCH(VLOOKUP(AA1, _RefCnD, 3, 0), _ReportCnD_C1, 0),9)</calculatedColumnFormula>
    </tableColumn>
    <tableColumn id="27" xr3:uid="{467513FA-3C06-4D79-AE3E-FD0E5FB28606}" name="CD27_Com">
      <calculatedColumnFormula>INDEX(_ReportCnD, MATCH(VLOOKUP(AB1, _RefCnD, 3, 0), _ReportCnD_C1, 0),9)</calculatedColumnFormula>
    </tableColumn>
    <tableColumn id="28" xr3:uid="{A911778F-8535-4452-AD41-5CEDF2664C9F}" name="CD28_Com">
      <calculatedColumnFormula>INDEX(_ReportCnD, MATCH(VLOOKUP(AC1, _RefCnD, 3, 0), _ReportCnD_C1, 0),9)</calculatedColumnFormula>
    </tableColumn>
    <tableColumn id="29" xr3:uid="{77BB1751-D519-40FE-B7A1-AAC9DD49A3D4}" name="CD29_Com">
      <calculatedColumnFormula>INDEX(_ReportCnD, MATCH(VLOOKUP(AD1, _RefCnD, 3, 0), _ReportCnD_C1, 0),9)</calculatedColumnFormula>
    </tableColumn>
    <tableColumn id="30" xr3:uid="{D4AF640D-EFC4-484E-8530-6B8D193CCCE2}" name="CD30_Com">
      <calculatedColumnFormula>INDEX(_ReportCnD, MATCH(VLOOKUP(AE1, _RefCnD, 3, 0), _ReportCnD_C1, 0),9)</calculatedColumnFormula>
    </tableColumn>
    <tableColumn id="31" xr3:uid="{F72227C5-9A92-4A6F-860A-40FF69945ACA}" name="CD31_Com">
      <calculatedColumnFormula>INDEX(_ReportCnD, MATCH(VLOOKUP(AF1, _RefCnD, 3, 0), _ReportCnD_C1, 0),9)</calculatedColumnFormula>
    </tableColumn>
    <tableColumn id="32" xr3:uid="{EDD251A3-1F2B-418A-934F-9EAE4FAA5F2C}" name="CD32_Com">
      <calculatedColumnFormula>INDEX(_ReportCnD, MATCH(VLOOKUP(AG1, _RefCnD, 3, 0), _ReportCnD_C1, 0),9)</calculatedColumnFormula>
    </tableColumn>
    <tableColumn id="33" xr3:uid="{7CA847CB-9131-4415-9943-672852E1A657}" name="CD33_Com">
      <calculatedColumnFormula>INDEX(_ReportCnD, MATCH(VLOOKUP(AH1, _RefCnD, 3, 0), _ReportCnD_C1, 0),9)</calculatedColumnFormula>
    </tableColumn>
    <tableColumn id="34" xr3:uid="{44AAC30C-DD64-40ED-BA2D-A7C48D9F2D5B}" name="CD34_Com">
      <calculatedColumnFormula>INDEX(_ReportCnD, MATCH(VLOOKUP(AI1, _RefCnD, 3, 0), _ReportCnD_C1, 0),9)</calculatedColumnFormula>
    </tableColumn>
    <tableColumn id="35" xr3:uid="{5277BEE9-CF81-40D4-BF1D-6B196BBA9205}" name="CD35_Com">
      <calculatedColumnFormula>INDEX(_ReportCnD, MATCH(VLOOKUP(AJ1, _RefCnD, 3, 0), _ReportCnD_C1, 0),9)</calculatedColumnFormula>
    </tableColumn>
    <tableColumn id="36" xr3:uid="{2B00FC64-A622-4811-A6AB-19EC575E89D9}" name="SourceID">
      <calculatedColumnFormula array="1">_SourceID[_SourceID]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557A157-5284-4850-A047-29050CAAE81C}" name="_RCUoM" displayName="_RCUoM" ref="B39:M40" totalsRowShown="0">
  <autoFilter ref="B39:M40" xr:uid="{B557A157-5284-4850-A047-29050CAAE81C}"/>
  <tableColumns count="12">
    <tableColumn id="1" xr3:uid="{095D65AA-E888-497A-9024-2104D9E299E5}" name="RC1_UoM">
      <calculatedColumnFormula>INDEX(_ReportRC, MATCH(VLOOKUP(B36, _RefRC, 3, 0), _ReportRC_C1, 0),3)</calculatedColumnFormula>
    </tableColumn>
    <tableColumn id="2" xr3:uid="{E348342F-2F2C-4AC0-AD31-4FE514BDD2A8}" name="RC2_UoM">
      <calculatedColumnFormula>INDEX(_ReportRC, MATCH(VLOOKUP(C36, _RefRC, 3, 0), _ReportRC_C1, 0),3)</calculatedColumnFormula>
    </tableColumn>
    <tableColumn id="3" xr3:uid="{FAACDC99-EAE1-4686-85AB-C8FABCD32472}" name="RC3_UoM">
      <calculatedColumnFormula>INDEX(_ReportRC, MATCH(VLOOKUP(D36, _RefRC, 3, 0), _ReportRC_C1, 0),3)</calculatedColumnFormula>
    </tableColumn>
    <tableColumn id="4" xr3:uid="{B8D1DFDA-C4A4-46BC-991C-8F29D9671680}" name="RC4_UoM">
      <calculatedColumnFormula>INDEX(_ReportRC, MATCH(VLOOKUP(E36, _RefRC, 3, 0), _ReportRC_C1, 0),3)</calculatedColumnFormula>
    </tableColumn>
    <tableColumn id="5" xr3:uid="{1E2434EF-52C8-4A55-ADD4-143345995BA3}" name="RC5_UoM">
      <calculatedColumnFormula>INDEX(_ReportRC, MATCH(VLOOKUP(F36, _RefRC, 3, 0), _ReportRC_C1, 0),3)</calculatedColumnFormula>
    </tableColumn>
    <tableColumn id="6" xr3:uid="{B7F867B3-122A-450E-B64D-2BEBE8B60EEE}" name="RC6_UoM">
      <calculatedColumnFormula>INDEX(_ReportRC, MATCH(VLOOKUP(G36, _RefRC, 3, 0), _ReportRC_C1, 0),3)</calculatedColumnFormula>
    </tableColumn>
    <tableColumn id="7" xr3:uid="{603B581E-77C2-49E1-8BD9-FD30A792CB2C}" name="RC7_UoM">
      <calculatedColumnFormula>INDEX(_ReportRC, MATCH(VLOOKUP(H36, _RefRC, 3, 0), _ReportRC_C1, 0),3)</calculatedColumnFormula>
    </tableColumn>
    <tableColumn id="8" xr3:uid="{280E71EB-D2EF-46FC-B5C6-2F658DB98E77}" name="RC8_UoM">
      <calculatedColumnFormula>INDEX(_ReportRC, MATCH(VLOOKUP(I36, _RefRC, 3, 0), _ReportRC_C1, 0),3)</calculatedColumnFormula>
    </tableColumn>
    <tableColumn id="9" xr3:uid="{27EEFF5F-42F7-44EF-901D-7790C8423A1D}" name="RC9_UoM">
      <calculatedColumnFormula>INDEX(_ReportRC, MATCH(VLOOKUP(J36, _RefRC, 3, 0), _ReportRC_C1, 0),3)</calculatedColumnFormula>
    </tableColumn>
    <tableColumn id="10" xr3:uid="{15C7FE88-C5D0-4A0C-8DD4-C3A2BD2FBA2E}" name="RC10_UoM">
      <calculatedColumnFormula>INDEX(_ReportRC, MATCH(VLOOKUP(K36, _RefRC, 3, 0), _ReportRC_C1, 0),3)</calculatedColumnFormula>
    </tableColumn>
    <tableColumn id="11" xr3:uid="{2C1FC164-0355-4816-BCAE-C38E1EC2210E}" name="RC11_UoM">
      <calculatedColumnFormula>INDEX(_ReportRC, MATCH(VLOOKUP(L36, _RefRC, 3, 0), _ReportRC_C1, 0),3)</calculatedColumnFormula>
    </tableColumn>
    <tableColumn id="12" xr3:uid="{E5DC8FE1-D4A8-4131-A90A-3769AAAF8850}" name="SourceID">
      <calculatedColumnFormula array="1">_SourceID[_SourceID]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339F0-AA0B-47F4-A0F9-C4130A7BAF3B}">
  <sheetPr codeName="Sheet2"/>
  <dimension ref="A1:AV198"/>
  <sheetViews>
    <sheetView tabSelected="1" workbookViewId="0">
      <selection activeCell="P9" sqref="P9"/>
    </sheetView>
  </sheetViews>
  <sheetFormatPr defaultColWidth="9.1796875" defaultRowHeight="12.5" x14ac:dyDescent="0.25"/>
  <cols>
    <col min="1" max="1" width="9.1796875" style="75"/>
    <col min="2" max="2" width="43.54296875" style="39" customWidth="1"/>
    <col min="3" max="3" width="74.1796875" style="41" customWidth="1"/>
    <col min="4" max="4" width="3.1796875" style="74" customWidth="1"/>
    <col min="5" max="20" width="9.1796875" style="43"/>
    <col min="21" max="16384" width="9.1796875" style="39"/>
  </cols>
  <sheetData>
    <row r="1" spans="2:46" x14ac:dyDescent="0.25">
      <c r="B1" s="75"/>
      <c r="C1" s="76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</row>
    <row r="2" spans="2:46" ht="20" x14ac:dyDescent="0.4">
      <c r="B2" s="73" t="s">
        <v>0</v>
      </c>
      <c r="C2" s="48"/>
      <c r="M2" s="74"/>
      <c r="N2" s="74"/>
      <c r="O2" s="74"/>
      <c r="P2" s="74"/>
      <c r="Q2" s="74"/>
      <c r="R2" s="74"/>
      <c r="S2" s="74"/>
      <c r="T2" s="74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</row>
    <row r="3" spans="2:46" x14ac:dyDescent="0.25">
      <c r="B3" s="42"/>
      <c r="C3" s="48"/>
      <c r="M3" s="74"/>
      <c r="N3" s="74"/>
      <c r="O3" s="74"/>
      <c r="P3" s="74"/>
      <c r="Q3" s="74"/>
      <c r="R3" s="74"/>
      <c r="S3" s="74"/>
      <c r="T3" s="74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</row>
    <row r="4" spans="2:46" ht="26.25" customHeight="1" x14ac:dyDescent="0.3">
      <c r="B4" s="70" t="s">
        <v>1</v>
      </c>
      <c r="C4" s="6"/>
      <c r="D4" s="78"/>
      <c r="M4" s="74"/>
      <c r="N4" s="74"/>
      <c r="O4" s="74"/>
      <c r="P4" s="74"/>
      <c r="Q4" s="74"/>
      <c r="R4" s="74"/>
      <c r="S4" s="74"/>
      <c r="T4" s="74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ht="26.25" customHeight="1" x14ac:dyDescent="0.3">
      <c r="B5" s="70" t="s">
        <v>2</v>
      </c>
      <c r="C5" s="6"/>
      <c r="D5" s="78"/>
      <c r="M5" s="74"/>
      <c r="N5" s="74"/>
      <c r="O5" s="74"/>
      <c r="P5" s="74"/>
      <c r="Q5" s="74"/>
      <c r="R5" s="74"/>
      <c r="S5" s="74"/>
      <c r="T5" s="74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</row>
    <row r="6" spans="2:46" ht="26.25" customHeight="1" x14ac:dyDescent="0.3">
      <c r="B6" s="70" t="s">
        <v>3</v>
      </c>
      <c r="C6" s="6"/>
      <c r="D6" s="78"/>
      <c r="M6" s="74"/>
      <c r="N6" s="74"/>
      <c r="O6" s="74"/>
      <c r="P6" s="74"/>
      <c r="Q6" s="74"/>
      <c r="R6" s="74"/>
      <c r="S6" s="74"/>
      <c r="T6" s="74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</row>
    <row r="7" spans="2:46" ht="26.25" customHeight="1" x14ac:dyDescent="0.3">
      <c r="B7" s="70" t="s">
        <v>4</v>
      </c>
      <c r="C7" s="6"/>
      <c r="D7" s="78"/>
      <c r="M7" s="74"/>
      <c r="N7" s="74"/>
      <c r="O7" s="74"/>
      <c r="P7" s="74"/>
      <c r="Q7" s="74"/>
      <c r="R7" s="74"/>
      <c r="S7" s="74"/>
      <c r="T7" s="74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</row>
    <row r="8" spans="2:46" ht="26.25" customHeight="1" x14ac:dyDescent="0.3">
      <c r="B8" s="70" t="s">
        <v>5</v>
      </c>
      <c r="C8" s="6"/>
      <c r="D8" s="78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</row>
    <row r="9" spans="2:46" ht="26.25" customHeight="1" x14ac:dyDescent="0.3">
      <c r="B9" s="70" t="s">
        <v>6</v>
      </c>
      <c r="C9" s="6"/>
      <c r="D9" s="78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</row>
    <row r="10" spans="2:46" ht="26.25" customHeight="1" x14ac:dyDescent="0.3">
      <c r="B10" s="70" t="s">
        <v>7</v>
      </c>
      <c r="C10" s="7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</row>
    <row r="11" spans="2:46" ht="26.25" customHeight="1" x14ac:dyDescent="0.3">
      <c r="B11" s="70" t="s">
        <v>8</v>
      </c>
      <c r="C11" s="36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</row>
    <row r="12" spans="2:46" x14ac:dyDescent="0.25">
      <c r="B12" s="42"/>
      <c r="C12" s="48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</row>
    <row r="13" spans="2:46" s="75" customFormat="1" x14ac:dyDescent="0.25">
      <c r="B13" s="74"/>
      <c r="C13" s="79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</row>
    <row r="14" spans="2:46" ht="13" x14ac:dyDescent="0.3">
      <c r="B14" s="72" t="s">
        <v>9</v>
      </c>
      <c r="C14" s="71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</row>
    <row r="15" spans="2:46" x14ac:dyDescent="0.25">
      <c r="B15" s="42"/>
      <c r="C15" s="48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</row>
    <row r="16" spans="2:46" ht="13" x14ac:dyDescent="0.3">
      <c r="B16" s="44" t="s">
        <v>10</v>
      </c>
      <c r="C16" s="48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</row>
    <row r="17" spans="2:46" x14ac:dyDescent="0.25">
      <c r="B17" s="42" t="s">
        <v>11</v>
      </c>
      <c r="C17" s="48" t="s">
        <v>12</v>
      </c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</row>
    <row r="18" spans="2:46" x14ac:dyDescent="0.25">
      <c r="B18" s="42" t="s">
        <v>13</v>
      </c>
      <c r="C18" s="48" t="s">
        <v>14</v>
      </c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</row>
    <row r="19" spans="2:46" x14ac:dyDescent="0.25">
      <c r="B19" s="42"/>
      <c r="C19" s="48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</row>
    <row r="20" spans="2:46" ht="13" x14ac:dyDescent="0.3">
      <c r="B20" s="44"/>
      <c r="C20" s="49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</row>
    <row r="21" spans="2:46" ht="13" x14ac:dyDescent="0.3">
      <c r="B21" s="45" t="s">
        <v>15</v>
      </c>
      <c r="C21" s="49" t="s">
        <v>16</v>
      </c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</row>
    <row r="22" spans="2:46" ht="37.5" x14ac:dyDescent="0.25">
      <c r="B22" s="46" t="s">
        <v>17</v>
      </c>
      <c r="C22" s="48" t="s">
        <v>18</v>
      </c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</row>
    <row r="23" spans="2:46" ht="26" x14ac:dyDescent="0.25">
      <c r="B23" s="46" t="s">
        <v>19</v>
      </c>
      <c r="C23" s="50" t="s">
        <v>20</v>
      </c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</row>
    <row r="24" spans="2:46" ht="25" x14ac:dyDescent="0.25">
      <c r="B24" s="46" t="s">
        <v>21</v>
      </c>
      <c r="C24" s="51" t="s">
        <v>22</v>
      </c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</row>
    <row r="25" spans="2:46" ht="25" x14ac:dyDescent="0.25">
      <c r="B25" s="46" t="s">
        <v>23</v>
      </c>
      <c r="C25" s="51" t="s">
        <v>24</v>
      </c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</row>
    <row r="26" spans="2:46" x14ac:dyDescent="0.25">
      <c r="B26" s="42"/>
      <c r="C26" s="51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</row>
    <row r="27" spans="2:46" x14ac:dyDescent="0.25">
      <c r="B27" s="42"/>
      <c r="C27" s="51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</row>
    <row r="28" spans="2:46" ht="13" x14ac:dyDescent="0.3">
      <c r="B28" s="44" t="s">
        <v>25</v>
      </c>
      <c r="C28" s="51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</row>
    <row r="29" spans="2:46" ht="25.5" x14ac:dyDescent="0.25">
      <c r="B29" s="46" t="s">
        <v>26</v>
      </c>
      <c r="C29" s="50" t="s">
        <v>27</v>
      </c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</row>
    <row r="30" spans="2:46" ht="13" x14ac:dyDescent="0.25">
      <c r="B30" s="46" t="s">
        <v>28</v>
      </c>
      <c r="C30" s="50" t="s">
        <v>29</v>
      </c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</row>
    <row r="31" spans="2:46" ht="25" x14ac:dyDescent="0.25">
      <c r="B31" s="46" t="s">
        <v>30</v>
      </c>
      <c r="C31" s="50" t="s">
        <v>31</v>
      </c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</row>
    <row r="32" spans="2:46" ht="25" x14ac:dyDescent="0.25">
      <c r="B32" s="46" t="s">
        <v>32</v>
      </c>
      <c r="C32" s="46" t="s">
        <v>33</v>
      </c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</row>
    <row r="33" spans="1:46" s="75" customFormat="1" x14ac:dyDescent="0.25">
      <c r="B33" s="74"/>
      <c r="C33" s="79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</row>
    <row r="34" spans="1:46" ht="13" x14ac:dyDescent="0.3">
      <c r="B34" s="47" t="s">
        <v>34</v>
      </c>
      <c r="C34" s="48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</row>
    <row r="35" spans="1:46" x14ac:dyDescent="0.25">
      <c r="B35" s="42" t="s">
        <v>35</v>
      </c>
      <c r="C35" s="48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</row>
    <row r="36" spans="1:46" x14ac:dyDescent="0.25">
      <c r="B36" s="42"/>
      <c r="C36" s="48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</row>
    <row r="37" spans="1:46" ht="13" x14ac:dyDescent="0.3">
      <c r="B37" s="44" t="s">
        <v>36</v>
      </c>
      <c r="C37" s="48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</row>
    <row r="38" spans="1:46" ht="25" x14ac:dyDescent="0.25">
      <c r="B38" s="42" t="s">
        <v>37</v>
      </c>
      <c r="C38" s="48" t="s">
        <v>38</v>
      </c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</row>
    <row r="39" spans="1:46" ht="25" x14ac:dyDescent="0.25">
      <c r="B39" s="42" t="s">
        <v>39</v>
      </c>
      <c r="C39" s="51" t="s">
        <v>40</v>
      </c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</row>
    <row r="40" spans="1:46" x14ac:dyDescent="0.25">
      <c r="B40" s="42" t="s">
        <v>41</v>
      </c>
      <c r="C40" s="51" t="s">
        <v>42</v>
      </c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</row>
    <row r="41" spans="1:46" x14ac:dyDescent="0.25">
      <c r="B41" s="42"/>
      <c r="C41" s="48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</row>
    <row r="42" spans="1:46" ht="13" x14ac:dyDescent="0.3">
      <c r="A42" s="77"/>
      <c r="B42" s="44" t="s">
        <v>43</v>
      </c>
      <c r="C42" s="48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</row>
    <row r="43" spans="1:46" x14ac:dyDescent="0.25">
      <c r="B43" s="42" t="s">
        <v>44</v>
      </c>
      <c r="C43" s="48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</row>
    <row r="44" spans="1:46" x14ac:dyDescent="0.25">
      <c r="B44" s="42" t="s">
        <v>45</v>
      </c>
      <c r="C44" s="48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</row>
    <row r="45" spans="1:46" x14ac:dyDescent="0.25">
      <c r="B45" s="42" t="s">
        <v>46</v>
      </c>
      <c r="C45" s="48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</row>
    <row r="46" spans="1:46" x14ac:dyDescent="0.25">
      <c r="B46" s="42" t="s">
        <v>47</v>
      </c>
      <c r="C46" s="48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</row>
    <row r="47" spans="1:46" s="43" customFormat="1" x14ac:dyDescent="0.25">
      <c r="A47" s="74"/>
      <c r="B47" s="42"/>
      <c r="C47" s="48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</row>
    <row r="48" spans="1:46" s="43" customFormat="1" x14ac:dyDescent="0.25">
      <c r="A48" s="74"/>
      <c r="B48" s="42"/>
      <c r="C48" s="48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</row>
    <row r="49" spans="1:46" s="43" customFormat="1" x14ac:dyDescent="0.25">
      <c r="A49" s="74"/>
      <c r="B49" s="42"/>
      <c r="C49" s="48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</row>
    <row r="50" spans="1:46" s="43" customFormat="1" x14ac:dyDescent="0.25">
      <c r="A50" s="74"/>
      <c r="B50" s="42"/>
      <c r="C50" s="48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</row>
    <row r="51" spans="1:46" s="43" customFormat="1" x14ac:dyDescent="0.25">
      <c r="A51" s="74"/>
      <c r="B51" s="42"/>
      <c r="C51" s="48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</row>
    <row r="52" spans="1:46" s="43" customFormat="1" x14ac:dyDescent="0.25">
      <c r="A52" s="74"/>
      <c r="B52" s="42"/>
      <c r="C52" s="48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</row>
    <row r="53" spans="1:46" s="43" customFormat="1" x14ac:dyDescent="0.25">
      <c r="A53" s="74"/>
      <c r="B53" s="42"/>
      <c r="C53" s="48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</row>
    <row r="54" spans="1:46" s="43" customFormat="1" x14ac:dyDescent="0.25">
      <c r="A54" s="74"/>
      <c r="B54" s="42"/>
      <c r="C54" s="48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</row>
    <row r="55" spans="1:46" s="43" customFormat="1" x14ac:dyDescent="0.25">
      <c r="A55" s="74"/>
      <c r="B55" s="42"/>
      <c r="C55" s="48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</row>
    <row r="56" spans="1:46" s="43" customFormat="1" x14ac:dyDescent="0.25">
      <c r="A56" s="74"/>
      <c r="B56" s="42"/>
      <c r="C56" s="48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</row>
    <row r="57" spans="1:46" s="43" customFormat="1" x14ac:dyDescent="0.25">
      <c r="A57" s="74"/>
      <c r="B57" s="42"/>
      <c r="C57" s="48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</row>
    <row r="58" spans="1:46" s="43" customFormat="1" x14ac:dyDescent="0.25">
      <c r="A58" s="74"/>
      <c r="B58" s="42"/>
      <c r="C58" s="48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</row>
    <row r="59" spans="1:46" s="43" customFormat="1" x14ac:dyDescent="0.25">
      <c r="A59" s="74"/>
      <c r="B59" s="42"/>
      <c r="C59" s="48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</row>
    <row r="60" spans="1:46" s="43" customFormat="1" x14ac:dyDescent="0.25">
      <c r="A60" s="74"/>
      <c r="B60" s="42"/>
      <c r="C60" s="48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</row>
    <row r="61" spans="1:46" s="43" customFormat="1" x14ac:dyDescent="0.25">
      <c r="A61" s="74"/>
      <c r="B61" s="42"/>
      <c r="C61" s="48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</row>
    <row r="62" spans="1:46" s="43" customFormat="1" x14ac:dyDescent="0.25">
      <c r="A62" s="74"/>
      <c r="B62" s="42"/>
      <c r="C62" s="48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</row>
    <row r="63" spans="1:46" s="43" customFormat="1" x14ac:dyDescent="0.25">
      <c r="A63" s="74"/>
      <c r="B63" s="42"/>
      <c r="C63" s="4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</row>
    <row r="64" spans="1:46" s="43" customFormat="1" x14ac:dyDescent="0.25">
      <c r="A64" s="74"/>
      <c r="B64" s="42"/>
      <c r="C64" s="48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</row>
    <row r="65" spans="1:46" s="43" customFormat="1" x14ac:dyDescent="0.25">
      <c r="A65" s="74"/>
      <c r="B65" s="42"/>
      <c r="C65" s="48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</row>
    <row r="66" spans="1:46" s="43" customFormat="1" x14ac:dyDescent="0.25">
      <c r="A66" s="74"/>
      <c r="B66" s="42"/>
      <c r="C66" s="48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</row>
    <row r="67" spans="1:46" s="43" customFormat="1" x14ac:dyDescent="0.25">
      <c r="A67" s="74"/>
      <c r="B67" s="42"/>
      <c r="C67" s="48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</row>
    <row r="68" spans="1:46" s="43" customFormat="1" x14ac:dyDescent="0.25">
      <c r="A68" s="74"/>
      <c r="B68" s="42"/>
      <c r="C68" s="48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</row>
    <row r="69" spans="1:46" s="43" customFormat="1" x14ac:dyDescent="0.25">
      <c r="A69" s="74"/>
      <c r="B69" s="42"/>
      <c r="C69" s="48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</row>
    <row r="70" spans="1:46" s="43" customFormat="1" x14ac:dyDescent="0.25">
      <c r="A70" s="74"/>
      <c r="B70" s="42"/>
      <c r="C70" s="48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</row>
    <row r="71" spans="1:46" s="43" customFormat="1" x14ac:dyDescent="0.25">
      <c r="A71" s="74"/>
      <c r="B71" s="42"/>
      <c r="C71" s="48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</row>
    <row r="72" spans="1:46" s="43" customFormat="1" x14ac:dyDescent="0.25">
      <c r="A72" s="74"/>
      <c r="B72" s="42"/>
      <c r="C72" s="48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</row>
    <row r="73" spans="1:46" s="43" customFormat="1" x14ac:dyDescent="0.25">
      <c r="A73" s="74"/>
      <c r="B73" s="42"/>
      <c r="C73" s="48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</row>
    <row r="74" spans="1:46" s="43" customFormat="1" x14ac:dyDescent="0.25">
      <c r="A74" s="74"/>
      <c r="B74" s="42"/>
      <c r="C74" s="48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</row>
    <row r="75" spans="1:46" s="43" customFormat="1" x14ac:dyDescent="0.25">
      <c r="A75" s="74"/>
      <c r="B75" s="42"/>
      <c r="C75" s="48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</row>
    <row r="76" spans="1:46" s="43" customFormat="1" x14ac:dyDescent="0.25">
      <c r="A76" s="74"/>
      <c r="B76" s="42"/>
      <c r="C76" s="48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</row>
    <row r="77" spans="1:46" s="43" customFormat="1" x14ac:dyDescent="0.25">
      <c r="A77" s="74"/>
      <c r="B77" s="42"/>
      <c r="C77" s="48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</row>
    <row r="78" spans="1:46" s="43" customFormat="1" x14ac:dyDescent="0.25">
      <c r="A78" s="74"/>
      <c r="B78" s="42"/>
      <c r="C78" s="48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</row>
    <row r="79" spans="1:46" s="43" customFormat="1" x14ac:dyDescent="0.25">
      <c r="A79" s="74"/>
      <c r="B79" s="42"/>
      <c r="C79" s="48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</row>
    <row r="80" spans="1:46" s="43" customFormat="1" x14ac:dyDescent="0.25">
      <c r="A80" s="74"/>
      <c r="B80" s="42"/>
      <c r="C80" s="4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</row>
    <row r="81" spans="1:46" s="43" customFormat="1" x14ac:dyDescent="0.25">
      <c r="A81" s="74"/>
      <c r="B81" s="42"/>
      <c r="C81" s="48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</row>
    <row r="82" spans="1:46" s="43" customFormat="1" x14ac:dyDescent="0.25">
      <c r="A82" s="74"/>
      <c r="B82" s="42"/>
      <c r="C82" s="48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</row>
    <row r="83" spans="1:46" s="43" customFormat="1" x14ac:dyDescent="0.25">
      <c r="A83" s="74"/>
      <c r="B83" s="42"/>
      <c r="C83" s="48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</row>
    <row r="84" spans="1:46" s="43" customFormat="1" x14ac:dyDescent="0.25">
      <c r="A84" s="74"/>
      <c r="B84" s="42"/>
      <c r="C84" s="48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</row>
    <row r="85" spans="1:46" s="43" customFormat="1" x14ac:dyDescent="0.25">
      <c r="A85" s="74"/>
      <c r="B85" s="42"/>
      <c r="C85" s="4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</row>
    <row r="86" spans="1:46" s="43" customFormat="1" x14ac:dyDescent="0.25">
      <c r="A86" s="74"/>
      <c r="B86" s="42"/>
      <c r="C86" s="48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</row>
    <row r="87" spans="1:46" s="43" customFormat="1" x14ac:dyDescent="0.25">
      <c r="A87" s="74"/>
      <c r="B87" s="42"/>
      <c r="C87" s="48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</row>
    <row r="88" spans="1:46" s="43" customFormat="1" x14ac:dyDescent="0.25">
      <c r="A88" s="74"/>
      <c r="B88" s="42"/>
      <c r="C88" s="48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</row>
    <row r="89" spans="1:46" s="43" customFormat="1" x14ac:dyDescent="0.25">
      <c r="A89" s="74"/>
      <c r="B89" s="42"/>
      <c r="C89" s="48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</row>
    <row r="90" spans="1:46" s="43" customFormat="1" x14ac:dyDescent="0.25">
      <c r="A90" s="74"/>
      <c r="B90" s="42"/>
      <c r="C90" s="48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</row>
    <row r="91" spans="1:46" s="43" customFormat="1" x14ac:dyDescent="0.25">
      <c r="A91" s="74"/>
      <c r="B91" s="42"/>
      <c r="C91" s="48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</row>
    <row r="92" spans="1:46" s="43" customFormat="1" x14ac:dyDescent="0.25">
      <c r="A92" s="74"/>
      <c r="B92" s="42"/>
      <c r="C92" s="48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</row>
    <row r="93" spans="1:46" s="43" customFormat="1" x14ac:dyDescent="0.25">
      <c r="A93" s="74"/>
      <c r="B93" s="42"/>
      <c r="C93" s="48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</row>
    <row r="94" spans="1:46" s="43" customFormat="1" x14ac:dyDescent="0.25">
      <c r="A94" s="74"/>
      <c r="B94" s="42"/>
      <c r="C94" s="48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</row>
    <row r="95" spans="1:46" s="43" customFormat="1" x14ac:dyDescent="0.25">
      <c r="A95" s="74"/>
      <c r="B95" s="42"/>
      <c r="C95" s="48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</row>
    <row r="96" spans="1:46" s="43" customFormat="1" x14ac:dyDescent="0.25">
      <c r="A96" s="74"/>
      <c r="B96" s="42"/>
      <c r="C96" s="48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</row>
    <row r="97" spans="1:48" s="43" customFormat="1" x14ac:dyDescent="0.25">
      <c r="A97" s="74"/>
      <c r="B97" s="42"/>
      <c r="C97" s="48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</row>
    <row r="98" spans="1:48" s="43" customFormat="1" x14ac:dyDescent="0.25">
      <c r="A98" s="74"/>
      <c r="B98" s="42"/>
      <c r="C98" s="4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</row>
    <row r="99" spans="1:48" s="43" customFormat="1" x14ac:dyDescent="0.25">
      <c r="A99" s="74"/>
      <c r="B99" s="42"/>
      <c r="C99" s="48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</row>
    <row r="100" spans="1:48" s="43" customFormat="1" x14ac:dyDescent="0.25">
      <c r="A100" s="74"/>
      <c r="B100" s="42"/>
      <c r="C100" s="48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</row>
    <row r="101" spans="1:48" s="43" customFormat="1" x14ac:dyDescent="0.25">
      <c r="A101" s="74"/>
      <c r="B101" s="42"/>
      <c r="C101" s="48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</row>
    <row r="102" spans="1:48" s="43" customFormat="1" x14ac:dyDescent="0.25">
      <c r="A102" s="74"/>
      <c r="B102" s="42"/>
      <c r="C102" s="48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</row>
    <row r="103" spans="1:48" s="43" customFormat="1" x14ac:dyDescent="0.25">
      <c r="A103" s="74"/>
      <c r="B103" s="42"/>
      <c r="C103" s="48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</row>
    <row r="104" spans="1:48" s="43" customFormat="1" x14ac:dyDescent="0.25">
      <c r="A104" s="74"/>
      <c r="B104" s="42"/>
      <c r="C104" s="48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</row>
    <row r="105" spans="1:48" s="43" customFormat="1" x14ac:dyDescent="0.25">
      <c r="A105" s="74"/>
      <c r="B105" s="42"/>
      <c r="C105" s="48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</row>
    <row r="106" spans="1:48" s="43" customFormat="1" x14ac:dyDescent="0.25">
      <c r="A106" s="74"/>
      <c r="B106" s="42"/>
      <c r="C106" s="48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</row>
    <row r="107" spans="1:48" s="43" customFormat="1" x14ac:dyDescent="0.25">
      <c r="A107" s="74"/>
      <c r="B107" s="42"/>
      <c r="C107" s="48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</row>
    <row r="108" spans="1:48" s="43" customFormat="1" x14ac:dyDescent="0.25">
      <c r="A108" s="74"/>
      <c r="B108" s="42"/>
      <c r="C108" s="48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</row>
    <row r="109" spans="1:48" s="43" customFormat="1" x14ac:dyDescent="0.25">
      <c r="A109" s="74"/>
      <c r="B109" s="42"/>
      <c r="C109" s="4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</row>
    <row r="110" spans="1:48" s="43" customFormat="1" x14ac:dyDescent="0.25">
      <c r="A110" s="74"/>
      <c r="B110" s="42"/>
      <c r="C110" s="48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</row>
    <row r="111" spans="1:48" s="43" customFormat="1" x14ac:dyDescent="0.25">
      <c r="A111" s="74"/>
      <c r="B111" s="42"/>
      <c r="C111" s="48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</row>
    <row r="112" spans="1:48" s="43" customFormat="1" x14ac:dyDescent="0.25">
      <c r="A112" s="74"/>
      <c r="B112" s="42"/>
      <c r="C112" s="4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</row>
    <row r="113" spans="1:48" s="43" customFormat="1" x14ac:dyDescent="0.25">
      <c r="A113" s="74"/>
      <c r="B113" s="42"/>
      <c r="C113" s="48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</row>
    <row r="114" spans="1:48" s="43" customFormat="1" x14ac:dyDescent="0.25">
      <c r="A114" s="74"/>
      <c r="B114" s="42"/>
      <c r="C114" s="48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</row>
    <row r="115" spans="1:48" s="43" customFormat="1" x14ac:dyDescent="0.25">
      <c r="A115" s="74"/>
      <c r="B115" s="42"/>
      <c r="C115" s="48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</row>
    <row r="116" spans="1:48" s="43" customFormat="1" x14ac:dyDescent="0.25">
      <c r="A116" s="74"/>
      <c r="B116" s="42"/>
      <c r="C116" s="48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</row>
    <row r="117" spans="1:48" s="43" customFormat="1" x14ac:dyDescent="0.25">
      <c r="A117" s="74"/>
      <c r="B117" s="42"/>
      <c r="C117" s="48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</row>
    <row r="118" spans="1:48" s="43" customFormat="1" x14ac:dyDescent="0.25">
      <c r="A118" s="74"/>
      <c r="B118" s="42"/>
      <c r="C118" s="4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</row>
    <row r="119" spans="1:48" s="43" customFormat="1" x14ac:dyDescent="0.25">
      <c r="A119" s="74"/>
      <c r="B119" s="42"/>
      <c r="C119" s="48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</row>
    <row r="120" spans="1:48" s="43" customFormat="1" x14ac:dyDescent="0.25">
      <c r="A120" s="74"/>
      <c r="B120" s="42"/>
      <c r="C120" s="48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</row>
    <row r="121" spans="1:48" s="43" customFormat="1" x14ac:dyDescent="0.25">
      <c r="A121" s="74"/>
      <c r="B121" s="42"/>
      <c r="C121" s="48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</row>
    <row r="122" spans="1:48" s="43" customFormat="1" x14ac:dyDescent="0.25">
      <c r="A122" s="74"/>
      <c r="B122" s="42"/>
      <c r="C122" s="48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</row>
    <row r="123" spans="1:48" s="43" customFormat="1" x14ac:dyDescent="0.25">
      <c r="A123" s="74"/>
      <c r="B123" s="42"/>
      <c r="C123" s="4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</row>
    <row r="124" spans="1:48" s="43" customFormat="1" x14ac:dyDescent="0.25">
      <c r="A124" s="74"/>
      <c r="B124" s="42"/>
      <c r="C124" s="48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</row>
    <row r="125" spans="1:48" s="43" customFormat="1" x14ac:dyDescent="0.25">
      <c r="A125" s="74"/>
      <c r="B125" s="42"/>
      <c r="C125" s="48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</row>
    <row r="126" spans="1:48" s="43" customFormat="1" x14ac:dyDescent="0.25">
      <c r="A126" s="74"/>
      <c r="B126" s="42"/>
      <c r="C126" s="48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</row>
    <row r="127" spans="1:48" s="43" customFormat="1" x14ac:dyDescent="0.25">
      <c r="A127" s="74"/>
      <c r="B127" s="42"/>
      <c r="C127" s="48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</row>
    <row r="128" spans="1:48" s="43" customFormat="1" x14ac:dyDescent="0.25">
      <c r="A128" s="74"/>
      <c r="B128" s="42"/>
      <c r="C128" s="48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</row>
    <row r="129" spans="1:48" s="43" customFormat="1" x14ac:dyDescent="0.25">
      <c r="A129" s="74"/>
      <c r="B129" s="42"/>
      <c r="C129" s="48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</row>
    <row r="130" spans="1:48" s="43" customFormat="1" x14ac:dyDescent="0.25">
      <c r="A130" s="74"/>
      <c r="B130" s="42"/>
      <c r="C130" s="4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</row>
    <row r="131" spans="1:48" s="43" customFormat="1" x14ac:dyDescent="0.25">
      <c r="A131" s="74"/>
      <c r="B131" s="42"/>
      <c r="C131" s="48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</row>
    <row r="132" spans="1:48" s="43" customFormat="1" x14ac:dyDescent="0.25">
      <c r="A132" s="74"/>
      <c r="B132" s="42"/>
      <c r="C132" s="48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</row>
    <row r="133" spans="1:48" s="43" customFormat="1" x14ac:dyDescent="0.25">
      <c r="A133" s="74"/>
      <c r="B133" s="42"/>
      <c r="C133" s="48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</row>
    <row r="134" spans="1:48" s="43" customFormat="1" x14ac:dyDescent="0.25">
      <c r="A134" s="74"/>
      <c r="B134" s="42"/>
      <c r="C134" s="48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</row>
    <row r="135" spans="1:48" s="43" customFormat="1" x14ac:dyDescent="0.25">
      <c r="A135" s="74"/>
      <c r="B135" s="42"/>
      <c r="C135" s="48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</row>
    <row r="136" spans="1:48" s="43" customFormat="1" x14ac:dyDescent="0.25">
      <c r="A136" s="74"/>
      <c r="B136" s="42"/>
      <c r="C136" s="48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</row>
    <row r="137" spans="1:48" s="43" customFormat="1" x14ac:dyDescent="0.25">
      <c r="A137" s="74"/>
      <c r="B137" s="42"/>
      <c r="C137" s="48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</row>
    <row r="138" spans="1:48" s="43" customFormat="1" x14ac:dyDescent="0.25">
      <c r="A138" s="74"/>
      <c r="B138" s="42"/>
      <c r="C138" s="48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</row>
    <row r="139" spans="1:48" s="43" customFormat="1" x14ac:dyDescent="0.25">
      <c r="A139" s="74"/>
      <c r="B139" s="42"/>
      <c r="C139" s="48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</row>
    <row r="140" spans="1:48" s="43" customFormat="1" x14ac:dyDescent="0.25">
      <c r="A140" s="74"/>
      <c r="B140" s="42"/>
      <c r="C140" s="48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</row>
    <row r="141" spans="1:48" s="43" customFormat="1" x14ac:dyDescent="0.25">
      <c r="A141" s="74"/>
      <c r="B141" s="42"/>
      <c r="C141" s="48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</row>
    <row r="142" spans="1:48" s="43" customFormat="1" x14ac:dyDescent="0.25">
      <c r="A142" s="74"/>
      <c r="B142" s="42"/>
      <c r="C142" s="48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</row>
    <row r="143" spans="1:48" s="43" customFormat="1" x14ac:dyDescent="0.25">
      <c r="A143" s="74"/>
      <c r="B143" s="42"/>
      <c r="C143" s="48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</row>
    <row r="144" spans="1:48" s="43" customFormat="1" x14ac:dyDescent="0.25">
      <c r="A144" s="74"/>
      <c r="B144" s="42"/>
      <c r="C144" s="48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</row>
    <row r="145" spans="1:48" s="43" customFormat="1" x14ac:dyDescent="0.25">
      <c r="A145" s="74"/>
      <c r="B145" s="42"/>
      <c r="C145" s="48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</row>
    <row r="146" spans="1:48" s="43" customFormat="1" x14ac:dyDescent="0.25">
      <c r="A146" s="74"/>
      <c r="B146" s="42"/>
      <c r="C146" s="48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</row>
    <row r="147" spans="1:48" s="43" customFormat="1" x14ac:dyDescent="0.25">
      <c r="A147" s="74"/>
      <c r="B147" s="42"/>
      <c r="C147" s="48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</row>
    <row r="148" spans="1:48" s="43" customFormat="1" x14ac:dyDescent="0.25">
      <c r="A148" s="74"/>
      <c r="B148" s="42"/>
      <c r="C148" s="48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</row>
    <row r="149" spans="1:48" s="43" customFormat="1" x14ac:dyDescent="0.25">
      <c r="A149" s="74"/>
      <c r="B149" s="42"/>
      <c r="C149" s="48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</row>
    <row r="150" spans="1:48" s="43" customFormat="1" x14ac:dyDescent="0.25">
      <c r="A150" s="74"/>
      <c r="B150" s="42"/>
      <c r="C150" s="48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</row>
    <row r="151" spans="1:48" s="43" customFormat="1" x14ac:dyDescent="0.25">
      <c r="A151" s="74"/>
      <c r="B151" s="42"/>
      <c r="C151" s="48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</row>
    <row r="152" spans="1:48" s="43" customFormat="1" x14ac:dyDescent="0.25">
      <c r="A152" s="74"/>
      <c r="B152" s="42"/>
      <c r="C152" s="48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</row>
    <row r="153" spans="1:48" s="43" customFormat="1" x14ac:dyDescent="0.25">
      <c r="A153" s="74"/>
      <c r="B153" s="42"/>
      <c r="C153" s="48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</row>
    <row r="154" spans="1:48" s="43" customFormat="1" x14ac:dyDescent="0.25">
      <c r="A154" s="74"/>
      <c r="B154" s="42"/>
      <c r="C154" s="48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</row>
    <row r="155" spans="1:48" s="43" customFormat="1" x14ac:dyDescent="0.25">
      <c r="A155" s="74"/>
      <c r="B155" s="42"/>
      <c r="C155" s="48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</row>
    <row r="156" spans="1:48" s="43" customFormat="1" x14ac:dyDescent="0.25">
      <c r="A156" s="74"/>
      <c r="B156" s="42"/>
      <c r="C156" s="48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</row>
    <row r="157" spans="1:48" s="43" customFormat="1" x14ac:dyDescent="0.25">
      <c r="A157" s="74"/>
      <c r="B157" s="42"/>
      <c r="C157" s="48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</row>
    <row r="158" spans="1:48" s="43" customFormat="1" x14ac:dyDescent="0.25">
      <c r="A158" s="74"/>
      <c r="B158" s="42"/>
      <c r="C158" s="48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</row>
    <row r="159" spans="1:48" s="43" customFormat="1" x14ac:dyDescent="0.25">
      <c r="A159" s="74"/>
      <c r="B159" s="42"/>
      <c r="C159" s="48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</row>
    <row r="160" spans="1:48" s="43" customFormat="1" x14ac:dyDescent="0.25">
      <c r="A160" s="74"/>
      <c r="B160" s="42"/>
      <c r="C160" s="48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</row>
    <row r="161" spans="1:48" s="43" customFormat="1" x14ac:dyDescent="0.25">
      <c r="A161" s="74"/>
      <c r="B161" s="42"/>
      <c r="C161" s="48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</row>
    <row r="162" spans="1:48" s="43" customFormat="1" x14ac:dyDescent="0.25">
      <c r="A162" s="74"/>
      <c r="B162" s="42"/>
      <c r="C162" s="48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</row>
    <row r="163" spans="1:48" s="43" customFormat="1" x14ac:dyDescent="0.25">
      <c r="A163" s="74"/>
      <c r="B163" s="42"/>
      <c r="C163" s="48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</row>
    <row r="164" spans="1:48" s="43" customFormat="1" x14ac:dyDescent="0.25">
      <c r="A164" s="74"/>
      <c r="B164" s="42"/>
      <c r="C164" s="48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</row>
    <row r="165" spans="1:48" s="43" customFormat="1" x14ac:dyDescent="0.25">
      <c r="A165" s="74"/>
      <c r="B165" s="42"/>
      <c r="C165" s="48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</row>
    <row r="166" spans="1:48" s="43" customFormat="1" x14ac:dyDescent="0.25">
      <c r="A166" s="74"/>
      <c r="B166" s="42"/>
      <c r="C166" s="48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</row>
    <row r="167" spans="1:48" s="43" customFormat="1" x14ac:dyDescent="0.25">
      <c r="A167" s="74"/>
      <c r="B167" s="42"/>
      <c r="C167" s="48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</row>
    <row r="168" spans="1:48" s="43" customFormat="1" x14ac:dyDescent="0.25">
      <c r="A168" s="74"/>
      <c r="B168" s="42"/>
      <c r="C168" s="48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</row>
    <row r="169" spans="1:48" s="43" customFormat="1" x14ac:dyDescent="0.25">
      <c r="A169" s="74"/>
      <c r="B169" s="42"/>
      <c r="C169" s="48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</row>
    <row r="170" spans="1:48" s="43" customFormat="1" x14ac:dyDescent="0.25">
      <c r="A170" s="74"/>
      <c r="B170" s="42"/>
      <c r="C170" s="48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</row>
    <row r="171" spans="1:48" s="43" customFormat="1" x14ac:dyDescent="0.25">
      <c r="A171" s="74"/>
      <c r="B171" s="42"/>
      <c r="C171" s="48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</row>
    <row r="172" spans="1:48" s="43" customFormat="1" x14ac:dyDescent="0.25">
      <c r="A172" s="74"/>
      <c r="B172" s="42"/>
      <c r="C172" s="48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</row>
    <row r="173" spans="1:48" s="43" customFormat="1" x14ac:dyDescent="0.25">
      <c r="A173" s="74"/>
      <c r="B173" s="42"/>
      <c r="C173" s="48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</row>
    <row r="174" spans="1:48" s="43" customFormat="1" x14ac:dyDescent="0.25">
      <c r="A174" s="74"/>
      <c r="B174" s="42"/>
      <c r="C174" s="48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</row>
    <row r="175" spans="1:48" s="43" customFormat="1" x14ac:dyDescent="0.25">
      <c r="A175" s="74"/>
      <c r="B175" s="42"/>
      <c r="C175" s="48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</row>
    <row r="176" spans="1:48" s="43" customFormat="1" x14ac:dyDescent="0.25">
      <c r="A176" s="74"/>
      <c r="B176" s="42"/>
      <c r="C176" s="48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</row>
    <row r="177" spans="1:48" s="43" customFormat="1" x14ac:dyDescent="0.25">
      <c r="A177" s="74"/>
      <c r="B177" s="42"/>
      <c r="C177" s="48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</row>
    <row r="178" spans="1:48" s="43" customFormat="1" x14ac:dyDescent="0.25">
      <c r="A178" s="74"/>
      <c r="B178" s="42"/>
      <c r="C178" s="48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</row>
    <row r="179" spans="1:48" s="43" customFormat="1" x14ac:dyDescent="0.25">
      <c r="A179" s="74"/>
      <c r="B179" s="42"/>
      <c r="C179" s="48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</row>
    <row r="180" spans="1:48" s="43" customFormat="1" x14ac:dyDescent="0.25">
      <c r="A180" s="74"/>
      <c r="B180" s="42"/>
      <c r="C180" s="48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</row>
    <row r="181" spans="1:48" s="43" customFormat="1" x14ac:dyDescent="0.25">
      <c r="A181" s="74"/>
      <c r="B181" s="42"/>
      <c r="C181" s="48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</row>
    <row r="182" spans="1:48" s="43" customFormat="1" x14ac:dyDescent="0.25">
      <c r="A182" s="74"/>
      <c r="B182" s="42"/>
      <c r="C182" s="48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</row>
    <row r="183" spans="1:48" s="43" customFormat="1" x14ac:dyDescent="0.25">
      <c r="A183" s="74"/>
      <c r="B183" s="42"/>
      <c r="C183" s="48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</row>
    <row r="184" spans="1:48" s="43" customFormat="1" x14ac:dyDescent="0.25">
      <c r="A184" s="74"/>
      <c r="B184" s="42"/>
      <c r="C184" s="48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</row>
    <row r="185" spans="1:48" s="43" customFormat="1" x14ac:dyDescent="0.25">
      <c r="A185" s="74"/>
      <c r="B185" s="42"/>
      <c r="C185" s="48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</row>
    <row r="186" spans="1:48" s="43" customFormat="1" x14ac:dyDescent="0.25">
      <c r="A186" s="74"/>
      <c r="B186" s="42"/>
      <c r="C186" s="48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</row>
    <row r="187" spans="1:48" s="43" customFormat="1" x14ac:dyDescent="0.25">
      <c r="A187" s="74"/>
      <c r="B187" s="42"/>
      <c r="C187" s="48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</row>
    <row r="188" spans="1:48" s="43" customFormat="1" x14ac:dyDescent="0.25">
      <c r="A188" s="74"/>
      <c r="B188" s="42"/>
      <c r="C188" s="48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</row>
    <row r="189" spans="1:48" s="43" customFormat="1" x14ac:dyDescent="0.25">
      <c r="A189" s="74"/>
      <c r="B189" s="42"/>
      <c r="C189" s="48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</row>
    <row r="190" spans="1:48" s="43" customFormat="1" x14ac:dyDescent="0.25">
      <c r="A190" s="74"/>
      <c r="B190" s="42"/>
      <c r="C190" s="48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</row>
    <row r="191" spans="1:48" s="43" customFormat="1" x14ac:dyDescent="0.25">
      <c r="A191" s="74"/>
      <c r="B191" s="42"/>
      <c r="C191" s="48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</row>
    <row r="192" spans="1:48" s="43" customFormat="1" x14ac:dyDescent="0.25">
      <c r="A192" s="74"/>
      <c r="B192" s="42"/>
      <c r="C192" s="48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</row>
    <row r="193" spans="2:48" x14ac:dyDescent="0.25">
      <c r="B193" s="40"/>
      <c r="C193" s="38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</row>
    <row r="194" spans="2:48" x14ac:dyDescent="0.25">
      <c r="B194" s="40"/>
      <c r="C194" s="38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</row>
    <row r="195" spans="2:48" x14ac:dyDescent="0.25">
      <c r="B195" s="40"/>
      <c r="C195" s="38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</row>
    <row r="196" spans="2:48" x14ac:dyDescent="0.25">
      <c r="B196" s="40"/>
      <c r="C196" s="38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</row>
    <row r="197" spans="2:48" x14ac:dyDescent="0.25">
      <c r="B197" s="40"/>
      <c r="C197" s="38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</row>
    <row r="198" spans="2:48" x14ac:dyDescent="0.25">
      <c r="B198" s="40"/>
      <c r="C198" s="38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</row>
  </sheetData>
  <sheetProtection selectLockedCells="1"/>
  <protectedRanges>
    <protectedRange algorithmName="SHA-512" hashValue="I4qqaQF8cBjT5frnEDZWXUha6KaUbi/JhOamxfKUyQ2eTiQKnl+5amzhuLlF5EpA9oOXvvxGSUSmKzzW2KBwbQ==" saltValue="3wbCfugSCVm31QUVnuF1Aw==" spinCount="100000" sqref="C4:C11" name="Project information"/>
  </protectedRanges>
  <dataValidations count="2">
    <dataValidation type="list" allowBlank="1" showInputMessage="1" showErrorMessage="1" sqref="C10" xr:uid="{6354E55D-F900-4343-BE66-5962CCF15654}">
      <formula1>_ReportMM</formula1>
    </dataValidation>
    <dataValidation type="list" allowBlank="1" showInputMessage="1" showErrorMessage="1" sqref="C11" xr:uid="{0C8EDA4F-EBBF-4113-9B8F-CAC66CEABE60}">
      <formula1>_ReportYYYY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0CB6-DE0B-4CD2-8BC7-A2566679D55C}">
  <sheetPr codeName="Sheet1"/>
  <dimension ref="B2:K39"/>
  <sheetViews>
    <sheetView zoomScale="90" zoomScaleNormal="90" workbookViewId="0">
      <selection activeCell="D28" sqref="D28"/>
    </sheetView>
  </sheetViews>
  <sheetFormatPr defaultColWidth="9.1796875" defaultRowHeight="14" x14ac:dyDescent="0.3"/>
  <cols>
    <col min="1" max="1" width="9.1796875" style="10"/>
    <col min="2" max="2" width="32.54296875" style="10" bestFit="1" customWidth="1"/>
    <col min="3" max="3" width="29.54296875" style="8" customWidth="1"/>
    <col min="4" max="4" width="13" style="9" customWidth="1"/>
    <col min="5" max="8" width="17.1796875" style="10" customWidth="1"/>
    <col min="9" max="9" width="16.1796875" style="10" bestFit="1" customWidth="1"/>
    <col min="10" max="10" width="18.453125" style="10" customWidth="1"/>
    <col min="11" max="11" width="33.54296875" style="10" customWidth="1"/>
    <col min="12" max="16384" width="9.1796875" style="10"/>
  </cols>
  <sheetData>
    <row r="2" spans="2:11" ht="18" x14ac:dyDescent="0.4">
      <c r="B2" s="52" t="s">
        <v>48</v>
      </c>
      <c r="C2" s="53"/>
      <c r="D2" s="11"/>
      <c r="E2" s="12"/>
      <c r="F2" s="12"/>
      <c r="G2" s="12"/>
      <c r="H2" s="12"/>
      <c r="I2" s="12"/>
      <c r="J2" s="12"/>
      <c r="K2" s="12"/>
    </row>
    <row r="3" spans="2:11" ht="14.5" thickBot="1" x14ac:dyDescent="0.35">
      <c r="B3" s="12"/>
      <c r="C3" s="53"/>
      <c r="D3" s="11"/>
      <c r="E3" s="12"/>
      <c r="F3" s="12"/>
      <c r="G3" s="12"/>
      <c r="H3" s="12"/>
      <c r="I3" s="12"/>
      <c r="J3" s="12"/>
      <c r="K3" s="12"/>
    </row>
    <row r="4" spans="2:11" ht="14.5" thickBot="1" x14ac:dyDescent="0.35">
      <c r="B4" s="54"/>
      <c r="C4" s="55" t="s">
        <v>49</v>
      </c>
      <c r="D4" s="13" t="s">
        <v>50</v>
      </c>
      <c r="E4" s="13" t="s">
        <v>26</v>
      </c>
      <c r="F4" s="13" t="s">
        <v>28</v>
      </c>
      <c r="G4" s="13" t="s">
        <v>51</v>
      </c>
      <c r="H4" s="14" t="s">
        <v>32</v>
      </c>
      <c r="I4" s="15" t="s">
        <v>52</v>
      </c>
      <c r="J4" s="15" t="s">
        <v>53</v>
      </c>
      <c r="K4" s="16" t="s">
        <v>54</v>
      </c>
    </row>
    <row r="5" spans="2:11" ht="28" x14ac:dyDescent="0.35">
      <c r="B5" s="81" t="s">
        <v>55</v>
      </c>
      <c r="C5" s="56" t="s">
        <v>56</v>
      </c>
      <c r="D5" s="28"/>
      <c r="E5" s="29"/>
      <c r="F5" s="29"/>
      <c r="G5" s="29"/>
      <c r="H5" s="61"/>
      <c r="I5" s="33"/>
      <c r="J5" s="33"/>
      <c r="K5" s="33"/>
    </row>
    <row r="6" spans="2:11" ht="14.5" x14ac:dyDescent="0.35">
      <c r="B6" s="80"/>
      <c r="C6" s="56" t="s">
        <v>57</v>
      </c>
      <c r="D6" s="30"/>
      <c r="E6" s="31"/>
      <c r="F6" s="31"/>
      <c r="G6" s="31"/>
      <c r="H6" s="62"/>
      <c r="I6" s="33"/>
      <c r="J6" s="33"/>
      <c r="K6" s="33"/>
    </row>
    <row r="7" spans="2:11" ht="14.5" x14ac:dyDescent="0.35">
      <c r="B7" s="80"/>
      <c r="C7" s="57" t="s">
        <v>58</v>
      </c>
      <c r="D7" s="30"/>
      <c r="E7" s="29"/>
      <c r="F7" s="31"/>
      <c r="G7" s="31"/>
      <c r="H7" s="62"/>
      <c r="I7" s="33"/>
      <c r="J7" s="33"/>
      <c r="K7" s="33"/>
    </row>
    <row r="8" spans="2:11" ht="14.5" x14ac:dyDescent="0.35">
      <c r="B8" s="80"/>
      <c r="C8" s="57" t="s">
        <v>59</v>
      </c>
      <c r="D8" s="30"/>
      <c r="E8" s="31"/>
      <c r="F8" s="29"/>
      <c r="G8" s="29"/>
      <c r="H8" s="62"/>
      <c r="I8" s="33"/>
      <c r="J8" s="33"/>
      <c r="K8" s="33"/>
    </row>
    <row r="9" spans="2:11" ht="28" x14ac:dyDescent="0.35">
      <c r="B9" s="80" t="s">
        <v>60</v>
      </c>
      <c r="C9" s="57" t="s">
        <v>61</v>
      </c>
      <c r="D9" s="30"/>
      <c r="E9" s="31"/>
      <c r="F9" s="31"/>
      <c r="G9" s="31"/>
      <c r="H9" s="62"/>
      <c r="I9" s="33"/>
      <c r="J9" s="33"/>
      <c r="K9" s="33"/>
    </row>
    <row r="10" spans="2:11" ht="14.5" x14ac:dyDescent="0.35">
      <c r="B10" s="80"/>
      <c r="C10" s="57" t="s">
        <v>62</v>
      </c>
      <c r="D10" s="30"/>
      <c r="E10" s="29"/>
      <c r="F10" s="29"/>
      <c r="G10" s="29"/>
      <c r="H10" s="62"/>
      <c r="I10" s="33"/>
      <c r="J10" s="33"/>
      <c r="K10" s="33"/>
    </row>
    <row r="11" spans="2:11" ht="28" x14ac:dyDescent="0.35">
      <c r="B11" s="80"/>
      <c r="C11" s="57" t="s">
        <v>63</v>
      </c>
      <c r="D11" s="30"/>
      <c r="E11" s="31"/>
      <c r="F11" s="31"/>
      <c r="G11" s="31"/>
      <c r="H11" s="62"/>
      <c r="I11" s="33"/>
      <c r="J11" s="33"/>
      <c r="K11" s="33"/>
    </row>
    <row r="12" spans="2:11" ht="14.5" x14ac:dyDescent="0.35">
      <c r="B12" s="82" t="s">
        <v>64</v>
      </c>
      <c r="C12" s="57" t="s">
        <v>65</v>
      </c>
      <c r="D12" s="30"/>
      <c r="E12" s="31"/>
      <c r="F12" s="29"/>
      <c r="G12" s="29"/>
      <c r="H12" s="62"/>
      <c r="I12" s="33"/>
      <c r="J12" s="33"/>
      <c r="K12" s="33"/>
    </row>
    <row r="13" spans="2:11" ht="14.5" x14ac:dyDescent="0.35">
      <c r="B13" s="82"/>
      <c r="C13" s="57" t="s">
        <v>66</v>
      </c>
      <c r="D13" s="30"/>
      <c r="E13" s="29"/>
      <c r="F13" s="31"/>
      <c r="G13" s="31"/>
      <c r="H13" s="62"/>
      <c r="I13" s="33"/>
      <c r="J13" s="33"/>
      <c r="K13" s="33"/>
    </row>
    <row r="14" spans="2:11" ht="14.5" x14ac:dyDescent="0.35">
      <c r="B14" s="82"/>
      <c r="C14" s="57" t="s">
        <v>67</v>
      </c>
      <c r="D14" s="30"/>
      <c r="E14" s="31"/>
      <c r="F14" s="29"/>
      <c r="G14" s="29"/>
      <c r="H14" s="62"/>
      <c r="I14" s="33"/>
      <c r="J14" s="33"/>
      <c r="K14" s="33"/>
    </row>
    <row r="15" spans="2:11" ht="14.5" x14ac:dyDescent="0.35">
      <c r="B15" s="82"/>
      <c r="C15" s="57" t="s">
        <v>68</v>
      </c>
      <c r="D15" s="30"/>
      <c r="E15" s="31"/>
      <c r="F15" s="31"/>
      <c r="G15" s="31"/>
      <c r="H15" s="62"/>
      <c r="I15" s="33"/>
      <c r="J15" s="33"/>
      <c r="K15" s="33"/>
    </row>
    <row r="16" spans="2:11" ht="14.5" x14ac:dyDescent="0.35">
      <c r="B16" s="82"/>
      <c r="C16" s="57" t="s">
        <v>69</v>
      </c>
      <c r="D16" s="30"/>
      <c r="E16" s="29"/>
      <c r="F16" s="29"/>
      <c r="G16" s="29"/>
      <c r="H16" s="62"/>
      <c r="I16" s="33"/>
      <c r="J16" s="33"/>
      <c r="K16" s="33"/>
    </row>
    <row r="17" spans="2:11" ht="14.5" x14ac:dyDescent="0.35">
      <c r="B17" s="82"/>
      <c r="C17" s="58" t="s">
        <v>70</v>
      </c>
      <c r="D17" s="30"/>
      <c r="E17" s="31"/>
      <c r="F17" s="31"/>
      <c r="G17" s="31"/>
      <c r="H17" s="62"/>
      <c r="I17" s="33"/>
      <c r="J17" s="33"/>
      <c r="K17" s="33"/>
    </row>
    <row r="18" spans="2:11" ht="28" x14ac:dyDescent="0.35">
      <c r="B18" s="82"/>
      <c r="C18" s="58" t="s">
        <v>71</v>
      </c>
      <c r="D18" s="30"/>
      <c r="E18" s="31"/>
      <c r="F18" s="29"/>
      <c r="G18" s="29"/>
      <c r="H18" s="62"/>
      <c r="I18" s="33"/>
      <c r="J18" s="33"/>
      <c r="K18" s="33"/>
    </row>
    <row r="19" spans="2:11" ht="14.5" x14ac:dyDescent="0.35">
      <c r="B19" s="82"/>
      <c r="C19" s="58" t="s">
        <v>72</v>
      </c>
      <c r="D19" s="30"/>
      <c r="E19" s="29"/>
      <c r="F19" s="31"/>
      <c r="G19" s="31"/>
      <c r="H19" s="62"/>
      <c r="I19" s="33"/>
      <c r="J19" s="33"/>
      <c r="K19" s="33"/>
    </row>
    <row r="20" spans="2:11" ht="14.5" x14ac:dyDescent="0.35">
      <c r="B20" s="82"/>
      <c r="C20" s="57" t="s">
        <v>73</v>
      </c>
      <c r="D20" s="30"/>
      <c r="E20" s="31"/>
      <c r="F20" s="29"/>
      <c r="G20" s="29"/>
      <c r="H20" s="62"/>
      <c r="I20" s="33"/>
      <c r="J20" s="33"/>
      <c r="K20" s="33"/>
    </row>
    <row r="21" spans="2:11" ht="14.5" x14ac:dyDescent="0.35">
      <c r="B21" s="82"/>
      <c r="C21" s="57" t="s">
        <v>74</v>
      </c>
      <c r="D21" s="30"/>
      <c r="E21" s="31"/>
      <c r="F21" s="31"/>
      <c r="G21" s="31"/>
      <c r="H21" s="62"/>
      <c r="I21" s="33"/>
      <c r="J21" s="33"/>
      <c r="K21" s="33"/>
    </row>
    <row r="22" spans="2:11" ht="14.5" x14ac:dyDescent="0.35">
      <c r="B22" s="82"/>
      <c r="C22" s="57" t="s">
        <v>75</v>
      </c>
      <c r="D22" s="30"/>
      <c r="E22" s="29"/>
      <c r="F22" s="29"/>
      <c r="G22" s="29"/>
      <c r="H22" s="62"/>
      <c r="I22" s="33"/>
      <c r="J22" s="33"/>
      <c r="K22" s="33"/>
    </row>
    <row r="23" spans="2:11" ht="14.5" x14ac:dyDescent="0.35">
      <c r="B23" s="82"/>
      <c r="C23" s="57" t="s">
        <v>76</v>
      </c>
      <c r="D23" s="30"/>
      <c r="E23" s="31"/>
      <c r="F23" s="31"/>
      <c r="G23" s="31"/>
      <c r="H23" s="62"/>
      <c r="I23" s="33"/>
      <c r="J23" s="33"/>
      <c r="K23" s="33"/>
    </row>
    <row r="24" spans="2:11" ht="14.5" x14ac:dyDescent="0.35">
      <c r="B24" s="82"/>
      <c r="C24" s="57" t="s">
        <v>77</v>
      </c>
      <c r="D24" s="30"/>
      <c r="E24" s="31"/>
      <c r="F24" s="29"/>
      <c r="G24" s="29"/>
      <c r="H24" s="62"/>
      <c r="I24" s="33"/>
      <c r="J24" s="33"/>
      <c r="K24" s="33"/>
    </row>
    <row r="25" spans="2:11" ht="14.5" x14ac:dyDescent="0.35">
      <c r="B25" s="82"/>
      <c r="C25" s="57" t="s">
        <v>78</v>
      </c>
      <c r="D25" s="30"/>
      <c r="E25" s="29"/>
      <c r="F25" s="31"/>
      <c r="G25" s="31"/>
      <c r="H25" s="62"/>
      <c r="I25" s="33"/>
      <c r="J25" s="33"/>
      <c r="K25" s="33"/>
    </row>
    <row r="26" spans="2:11" ht="14.5" x14ac:dyDescent="0.35">
      <c r="B26" s="82"/>
      <c r="C26" s="57" t="s">
        <v>79</v>
      </c>
      <c r="D26" s="30"/>
      <c r="E26" s="31"/>
      <c r="F26" s="29"/>
      <c r="G26" s="29"/>
      <c r="H26" s="62"/>
      <c r="I26" s="33"/>
      <c r="J26" s="33"/>
      <c r="K26" s="33"/>
    </row>
    <row r="27" spans="2:11" ht="14.5" x14ac:dyDescent="0.35">
      <c r="B27" s="82"/>
      <c r="C27" s="57" t="s">
        <v>80</v>
      </c>
      <c r="D27" s="30"/>
      <c r="E27" s="31"/>
      <c r="F27" s="31"/>
      <c r="G27" s="31"/>
      <c r="H27" s="62"/>
      <c r="I27" s="33"/>
      <c r="J27" s="33"/>
      <c r="K27" s="33"/>
    </row>
    <row r="28" spans="2:11" ht="14.5" x14ac:dyDescent="0.35">
      <c r="B28" s="82"/>
      <c r="C28" s="57" t="s">
        <v>81</v>
      </c>
      <c r="D28" s="30"/>
      <c r="E28" s="29"/>
      <c r="F28" s="29"/>
      <c r="G28" s="29"/>
      <c r="H28" s="62"/>
      <c r="I28" s="33"/>
      <c r="J28" s="33"/>
      <c r="K28" s="33"/>
    </row>
    <row r="29" spans="2:11" ht="14.5" x14ac:dyDescent="0.35">
      <c r="B29" s="80" t="s">
        <v>82</v>
      </c>
      <c r="C29" s="58" t="s">
        <v>83</v>
      </c>
      <c r="D29" s="30"/>
      <c r="E29" s="31"/>
      <c r="F29" s="31"/>
      <c r="G29" s="31"/>
      <c r="H29" s="62"/>
      <c r="I29" s="33"/>
      <c r="J29" s="33"/>
      <c r="K29" s="33"/>
    </row>
    <row r="30" spans="2:11" ht="14.5" x14ac:dyDescent="0.35">
      <c r="B30" s="80"/>
      <c r="C30" s="58" t="s">
        <v>84</v>
      </c>
      <c r="D30" s="30"/>
      <c r="E30" s="31"/>
      <c r="F30" s="29"/>
      <c r="G30" s="29"/>
      <c r="H30" s="62"/>
      <c r="I30" s="33"/>
      <c r="J30" s="33"/>
      <c r="K30" s="33"/>
    </row>
    <row r="31" spans="2:11" ht="14.5" x14ac:dyDescent="0.35">
      <c r="B31" s="80"/>
      <c r="C31" s="58" t="s">
        <v>85</v>
      </c>
      <c r="D31" s="30"/>
      <c r="E31" s="29"/>
      <c r="F31" s="31"/>
      <c r="G31" s="31"/>
      <c r="H31" s="62"/>
      <c r="I31" s="33"/>
      <c r="J31" s="33"/>
      <c r="K31" s="33"/>
    </row>
    <row r="32" spans="2:11" ht="14.5" x14ac:dyDescent="0.35">
      <c r="B32" s="80" t="s">
        <v>86</v>
      </c>
      <c r="C32" s="57" t="s">
        <v>87</v>
      </c>
      <c r="D32" s="30"/>
      <c r="E32" s="31"/>
      <c r="F32" s="29"/>
      <c r="G32" s="29"/>
      <c r="H32" s="62"/>
      <c r="I32" s="33"/>
      <c r="J32" s="33"/>
      <c r="K32" s="33"/>
    </row>
    <row r="33" spans="2:11" ht="28" x14ac:dyDescent="0.35">
      <c r="B33" s="80"/>
      <c r="C33" s="57" t="s">
        <v>88</v>
      </c>
      <c r="D33" s="30"/>
      <c r="E33" s="31"/>
      <c r="F33" s="31"/>
      <c r="G33" s="31"/>
      <c r="H33" s="62"/>
      <c r="I33" s="33"/>
      <c r="J33" s="33"/>
      <c r="K33" s="33"/>
    </row>
    <row r="34" spans="2:11" ht="14.5" x14ac:dyDescent="0.35">
      <c r="B34" s="80"/>
      <c r="C34" s="57" t="s">
        <v>89</v>
      </c>
      <c r="D34" s="30"/>
      <c r="E34" s="29"/>
      <c r="F34" s="29"/>
      <c r="G34" s="29"/>
      <c r="H34" s="62"/>
      <c r="I34" s="33"/>
      <c r="J34" s="33"/>
      <c r="K34" s="33"/>
    </row>
    <row r="35" spans="2:11" ht="14.5" x14ac:dyDescent="0.35">
      <c r="B35" s="59" t="s">
        <v>90</v>
      </c>
      <c r="C35" s="59" t="s">
        <v>90</v>
      </c>
      <c r="D35" s="32"/>
      <c r="E35" s="31"/>
      <c r="F35" s="31"/>
      <c r="G35" s="31"/>
      <c r="H35" s="62"/>
      <c r="I35" s="33"/>
      <c r="J35" s="33"/>
      <c r="K35" s="33"/>
    </row>
    <row r="36" spans="2:11" ht="14.5" x14ac:dyDescent="0.35">
      <c r="B36" s="60" t="s">
        <v>91</v>
      </c>
      <c r="C36" s="34" t="s">
        <v>92</v>
      </c>
      <c r="D36" s="32"/>
      <c r="E36" s="31"/>
      <c r="F36" s="29"/>
      <c r="G36" s="29"/>
      <c r="H36" s="62"/>
      <c r="I36" s="33"/>
      <c r="J36" s="33"/>
      <c r="K36" s="33"/>
    </row>
    <row r="37" spans="2:11" ht="14.5" x14ac:dyDescent="0.35">
      <c r="B37" s="60" t="s">
        <v>93</v>
      </c>
      <c r="C37" s="34" t="s">
        <v>94</v>
      </c>
      <c r="D37" s="32"/>
      <c r="E37" s="29"/>
      <c r="F37" s="31"/>
      <c r="G37" s="31"/>
      <c r="H37" s="62"/>
      <c r="I37" s="33"/>
      <c r="J37" s="33"/>
      <c r="K37" s="33"/>
    </row>
    <row r="38" spans="2:11" ht="14.5" x14ac:dyDescent="0.35">
      <c r="B38" s="60" t="s">
        <v>93</v>
      </c>
      <c r="C38" s="34" t="s">
        <v>95</v>
      </c>
      <c r="D38" s="32"/>
      <c r="E38" s="31"/>
      <c r="F38" s="29"/>
      <c r="G38" s="29"/>
      <c r="H38" s="62"/>
      <c r="I38" s="33"/>
      <c r="J38" s="33"/>
      <c r="K38" s="33"/>
    </row>
    <row r="39" spans="2:11" ht="14.5" x14ac:dyDescent="0.35">
      <c r="B39" s="60" t="s">
        <v>93</v>
      </c>
      <c r="C39" s="34" t="s">
        <v>96</v>
      </c>
      <c r="D39" s="32"/>
      <c r="E39" s="31"/>
      <c r="F39" s="29"/>
      <c r="G39" s="29"/>
      <c r="H39" s="62"/>
      <c r="I39" s="33"/>
      <c r="J39" s="33"/>
      <c r="K39" s="33"/>
    </row>
  </sheetData>
  <sheetProtection algorithmName="SHA-512" hashValue="xlfoV38VTxtYQ2RebACho+D2r2r2ujD66i3c7Izxu0FLF9IAgv5LyVS5hkVxrN0DJqPtVtrGtFnW6/Rk1SA8Zw==" saltValue="ls2AZfsB1a0RUQOsHjlQag==" spinCount="100000" sheet="1" objects="1" scenarios="1" selectLockedCells="1"/>
  <protectedRanges>
    <protectedRange algorithmName="SHA-512" hashValue="g5kCtPBPUKmgwAshkM/2Ht2wCCErTFyYzYfB9hjBPEZUa9egmjJoxXZKp4FkzAXkNjk3JDj0/6uy1+UtscETMQ==" saltValue="zdN/86hNFT53Ouq7wleGrQ==" spinCount="100000" sqref="D5:K39 C36:C39 B36:B39" name="Project waste reporting"/>
  </protectedRanges>
  <mergeCells count="5">
    <mergeCell ref="B29:B31"/>
    <mergeCell ref="B32:B34"/>
    <mergeCell ref="B5:B8"/>
    <mergeCell ref="B9:B11"/>
    <mergeCell ref="B12:B28"/>
  </mergeCells>
  <phoneticPr fontId="15" type="noConversion"/>
  <dataValidations count="1">
    <dataValidation type="list" allowBlank="1" showInputMessage="1" showErrorMessage="1" sqref="D5:D39" xr:uid="{B50AFA1F-56F2-4C58-B723-519047F47776}">
      <formula1>_UOM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6E96816-EC50-4D21-A55C-150844277A2D}">
          <x14:formula1>
            <xm:f>_DropDown!$E$3:$E$5</xm:f>
          </x14:formula1>
          <xm:sqref>I5:I39</xm:sqref>
        </x14:dataValidation>
        <x14:dataValidation type="list" allowBlank="1" showInputMessage="1" showErrorMessage="1" xr:uid="{686529C2-B691-4DFF-AD29-7B5952AC4EE5}">
          <x14:formula1>
            <xm:f>'Project Information'!$B$43:$B$46</xm:f>
          </x14:formula1>
          <xm:sqref>J5:J39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7A49-1F52-4E50-9DCB-E707597C8666}">
  <sheetPr codeName="Sheet3"/>
  <dimension ref="C2:H15"/>
  <sheetViews>
    <sheetView workbookViewId="0">
      <selection activeCell="F5" sqref="F5"/>
    </sheetView>
  </sheetViews>
  <sheetFormatPr defaultColWidth="9.1796875" defaultRowHeight="14" x14ac:dyDescent="0.3"/>
  <cols>
    <col min="1" max="2" width="9.1796875" style="22"/>
    <col min="3" max="3" width="20" style="22" customWidth="1"/>
    <col min="4" max="4" width="18.54296875" style="22" bestFit="1" customWidth="1"/>
    <col min="5" max="5" width="9.1796875" style="22"/>
    <col min="6" max="6" width="18.81640625" style="22" customWidth="1"/>
    <col min="7" max="7" width="18" style="22" customWidth="1"/>
    <col min="8" max="8" width="41.453125" style="22" customWidth="1"/>
    <col min="9" max="16384" width="9.1796875" style="22"/>
  </cols>
  <sheetData>
    <row r="2" spans="3:8" ht="18" x14ac:dyDescent="0.4">
      <c r="C2" s="52" t="s">
        <v>97</v>
      </c>
      <c r="D2" s="12"/>
      <c r="E2" s="12"/>
      <c r="F2" s="12"/>
      <c r="G2" s="12"/>
      <c r="H2" s="12"/>
    </row>
    <row r="3" spans="3:8" x14ac:dyDescent="0.3">
      <c r="C3" s="12"/>
      <c r="D3" s="12"/>
      <c r="E3" s="12"/>
      <c r="F3" s="12"/>
      <c r="G3" s="12"/>
      <c r="H3" s="12"/>
    </row>
    <row r="4" spans="3:8" x14ac:dyDescent="0.3">
      <c r="C4" s="63" t="s">
        <v>98</v>
      </c>
      <c r="D4" s="64"/>
      <c r="E4" s="65" t="s">
        <v>50</v>
      </c>
      <c r="F4" s="69" t="s">
        <v>99</v>
      </c>
      <c r="G4" s="69" t="s">
        <v>52</v>
      </c>
      <c r="H4" s="69" t="s">
        <v>100</v>
      </c>
    </row>
    <row r="5" spans="3:8" x14ac:dyDescent="0.3">
      <c r="C5" s="66" t="s">
        <v>101</v>
      </c>
      <c r="D5" s="66" t="s">
        <v>102</v>
      </c>
      <c r="E5" s="67" t="s">
        <v>103</v>
      </c>
      <c r="F5" s="25"/>
      <c r="G5" s="26"/>
      <c r="H5" s="27"/>
    </row>
    <row r="6" spans="3:8" x14ac:dyDescent="0.3">
      <c r="C6" s="66" t="s">
        <v>104</v>
      </c>
      <c r="D6" s="66" t="s">
        <v>102</v>
      </c>
      <c r="E6" s="67" t="s">
        <v>103</v>
      </c>
      <c r="F6" s="25"/>
      <c r="G6" s="26"/>
      <c r="H6" s="27"/>
    </row>
    <row r="7" spans="3:8" x14ac:dyDescent="0.3">
      <c r="C7" s="83" t="s">
        <v>105</v>
      </c>
      <c r="D7" s="68" t="s">
        <v>106</v>
      </c>
      <c r="E7" s="67" t="s">
        <v>103</v>
      </c>
      <c r="F7" s="25"/>
      <c r="G7" s="26"/>
      <c r="H7" s="27"/>
    </row>
    <row r="8" spans="3:8" x14ac:dyDescent="0.3">
      <c r="C8" s="83"/>
      <c r="D8" s="68" t="s">
        <v>107</v>
      </c>
      <c r="E8" s="67" t="s">
        <v>103</v>
      </c>
      <c r="F8" s="25"/>
      <c r="G8" s="26"/>
      <c r="H8" s="27"/>
    </row>
    <row r="9" spans="3:8" x14ac:dyDescent="0.3">
      <c r="C9" s="83"/>
      <c r="D9" s="68" t="s">
        <v>108</v>
      </c>
      <c r="E9" s="67" t="s">
        <v>103</v>
      </c>
      <c r="F9" s="25"/>
      <c r="G9" s="26"/>
      <c r="H9" s="27"/>
    </row>
    <row r="10" spans="3:8" x14ac:dyDescent="0.3">
      <c r="C10" s="83"/>
      <c r="D10" s="68" t="s">
        <v>47</v>
      </c>
      <c r="E10" s="67" t="s">
        <v>103</v>
      </c>
      <c r="F10" s="25"/>
      <c r="G10" s="26"/>
      <c r="H10" s="27"/>
    </row>
    <row r="11" spans="3:8" x14ac:dyDescent="0.3">
      <c r="C11" s="84" t="s">
        <v>109</v>
      </c>
      <c r="D11" s="68" t="s">
        <v>110</v>
      </c>
      <c r="E11" s="67" t="s">
        <v>111</v>
      </c>
      <c r="F11" s="25"/>
      <c r="G11" s="26"/>
      <c r="H11" s="27"/>
    </row>
    <row r="12" spans="3:8" x14ac:dyDescent="0.3">
      <c r="C12" s="84"/>
      <c r="D12" s="68" t="s">
        <v>112</v>
      </c>
      <c r="E12" s="67" t="s">
        <v>111</v>
      </c>
      <c r="F12" s="25"/>
      <c r="G12" s="26"/>
      <c r="H12" s="27"/>
    </row>
    <row r="13" spans="3:8" x14ac:dyDescent="0.3">
      <c r="C13" s="84" t="s">
        <v>113</v>
      </c>
      <c r="D13" s="68" t="s">
        <v>114</v>
      </c>
      <c r="E13" s="67" t="s">
        <v>115</v>
      </c>
      <c r="F13" s="25"/>
      <c r="G13" s="26"/>
      <c r="H13" s="27"/>
    </row>
    <row r="14" spans="3:8" x14ac:dyDescent="0.3">
      <c r="C14" s="84"/>
      <c r="D14" s="68" t="s">
        <v>116</v>
      </c>
      <c r="E14" s="67" t="s">
        <v>115</v>
      </c>
      <c r="F14" s="25"/>
      <c r="G14" s="26"/>
      <c r="H14" s="27"/>
    </row>
    <row r="15" spans="3:8" x14ac:dyDescent="0.3">
      <c r="C15" s="84"/>
      <c r="D15" s="68" t="s">
        <v>47</v>
      </c>
      <c r="E15" s="67" t="s">
        <v>115</v>
      </c>
      <c r="F15" s="25"/>
      <c r="G15" s="26"/>
      <c r="H15" s="27"/>
    </row>
  </sheetData>
  <sheetProtection algorithmName="SHA-512" hashValue="pjV9SuJ3ouINkZ4MXca4rJMLdi31z5t0/V8sskhml6xo+UanERL4pHai2IlYlLpu5FhqdBcZ0Wsb2rirADeGyw==" saltValue="aZipE02DQ7DL11P2b4/4CQ==" spinCount="100000" sheet="1" objects="1" scenarios="1" selectLockedCells="1"/>
  <protectedRanges>
    <protectedRange algorithmName="SHA-512" hashValue="VfXXbqDATwE4LVfwAaKk4ZMtrLT59sYJYP/n4vGsgnEVkiwHv8z1NhcjZiaV6tRnQ7AXLQP0fqyCIloW31s4nw==" saltValue="6VesNz2jw0IhWfzUfFGp8A==" spinCount="100000" sqref="F5:H15" name="Resource Consumption Reporting"/>
  </protectedRanges>
  <mergeCells count="3">
    <mergeCell ref="C7:C10"/>
    <mergeCell ref="C11:C12"/>
    <mergeCell ref="C13:C15"/>
  </mergeCells>
  <dataValidations count="1">
    <dataValidation type="list" allowBlank="1" showInputMessage="1" showErrorMessage="1" sqref="E5:E15" xr:uid="{6460FDC2-C83D-4B2D-B450-7317B113C8C9}">
      <formula1>_UOM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04BCBF6-AF60-40A0-A554-AC7398A78C5B}">
          <x14:formula1>
            <xm:f>_DropDown!$E$3:$E$5</xm:f>
          </x14:formula1>
          <xm:sqref>G5:G15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A8E2D-BD90-4805-803A-455410F2036F}">
  <sheetPr codeName="Sheet5">
    <tabColor rgb="FFFF0000"/>
  </sheetPr>
  <dimension ref="B1:AK61"/>
  <sheetViews>
    <sheetView workbookViewId="0">
      <selection activeCell="L2" sqref="L2"/>
    </sheetView>
  </sheetViews>
  <sheetFormatPr defaultRowHeight="14.5" x14ac:dyDescent="0.35"/>
  <cols>
    <col min="2" max="2" width="20.54296875" bestFit="1" customWidth="1"/>
    <col min="3" max="3" width="13.1796875" bestFit="1" customWidth="1"/>
    <col min="4" max="4" width="16" bestFit="1" customWidth="1"/>
    <col min="5" max="5" width="28.54296875" bestFit="1" customWidth="1"/>
    <col min="6" max="6" width="26.54296875" bestFit="1" customWidth="1"/>
    <col min="7" max="7" width="32.81640625" bestFit="1" customWidth="1"/>
    <col min="8" max="8" width="19.54296875" bestFit="1" customWidth="1"/>
    <col min="9" max="10" width="11.81640625" customWidth="1"/>
    <col min="11" max="36" width="12.81640625" customWidth="1"/>
  </cols>
  <sheetData>
    <row r="1" spans="2:37" x14ac:dyDescent="0.35">
      <c r="B1" s="19" t="s">
        <v>117</v>
      </c>
      <c r="C1" s="20" t="s">
        <v>118</v>
      </c>
      <c r="D1" s="20" t="s">
        <v>119</v>
      </c>
      <c r="E1" s="20" t="s">
        <v>120</v>
      </c>
      <c r="F1" s="20" t="s">
        <v>121</v>
      </c>
      <c r="G1" s="20" t="s">
        <v>122</v>
      </c>
      <c r="H1" s="20" t="s">
        <v>123</v>
      </c>
      <c r="I1" s="20" t="s">
        <v>124</v>
      </c>
      <c r="J1" s="20" t="s">
        <v>125</v>
      </c>
      <c r="K1" s="20" t="s">
        <v>126</v>
      </c>
      <c r="L1" s="20" t="s">
        <v>127</v>
      </c>
      <c r="M1" s="20" t="s">
        <v>128</v>
      </c>
      <c r="N1" s="20" t="s">
        <v>129</v>
      </c>
      <c r="O1" s="20" t="s">
        <v>130</v>
      </c>
      <c r="P1" s="20" t="s">
        <v>131</v>
      </c>
      <c r="Q1" s="20" t="s">
        <v>132</v>
      </c>
      <c r="R1" s="20" t="s">
        <v>133</v>
      </c>
      <c r="S1" s="20" t="s">
        <v>134</v>
      </c>
      <c r="T1" s="20" t="s">
        <v>135</v>
      </c>
      <c r="U1" s="20" t="s">
        <v>136</v>
      </c>
      <c r="V1" s="20" t="s">
        <v>137</v>
      </c>
      <c r="W1" s="20" t="s">
        <v>138</v>
      </c>
      <c r="X1" s="20" t="s">
        <v>139</v>
      </c>
      <c r="Y1" s="20" t="s">
        <v>140</v>
      </c>
      <c r="Z1" s="20" t="s">
        <v>141</v>
      </c>
      <c r="AA1" s="20" t="s">
        <v>142</v>
      </c>
      <c r="AB1" s="20" t="s">
        <v>143</v>
      </c>
      <c r="AC1" s="20" t="s">
        <v>144</v>
      </c>
      <c r="AD1" s="20" t="s">
        <v>145</v>
      </c>
      <c r="AE1" s="20" t="s">
        <v>146</v>
      </c>
      <c r="AF1" s="20" t="s">
        <v>147</v>
      </c>
      <c r="AG1" s="20" t="s">
        <v>148</v>
      </c>
      <c r="AH1" s="20" t="s">
        <v>149</v>
      </c>
      <c r="AI1" s="20" t="s">
        <v>150</v>
      </c>
      <c r="AJ1" s="21" t="s">
        <v>151</v>
      </c>
    </row>
    <row r="3" spans="2:37" x14ac:dyDescent="0.35">
      <c r="B3" s="3" t="s">
        <v>152</v>
      </c>
    </row>
    <row r="4" spans="2:37" x14ac:dyDescent="0.35">
      <c r="B4" t="s">
        <v>153</v>
      </c>
      <c r="C4" t="s">
        <v>154</v>
      </c>
      <c r="D4" t="s">
        <v>155</v>
      </c>
      <c r="E4" t="s">
        <v>156</v>
      </c>
      <c r="F4" t="s">
        <v>157</v>
      </c>
      <c r="G4" t="s">
        <v>158</v>
      </c>
      <c r="H4" t="s">
        <v>159</v>
      </c>
      <c r="I4" t="s">
        <v>160</v>
      </c>
      <c r="J4" t="s">
        <v>161</v>
      </c>
    </row>
    <row r="5" spans="2:37" x14ac:dyDescent="0.35">
      <c r="B5">
        <f>'Project Information'!$C$4</f>
        <v>0</v>
      </c>
      <c r="C5">
        <f>'Project Information'!$C$5</f>
        <v>0</v>
      </c>
      <c r="D5">
        <f>'Project Information'!$C$6</f>
        <v>0</v>
      </c>
      <c r="E5">
        <f>'Project Information'!$C$7</f>
        <v>0</v>
      </c>
      <c r="F5">
        <f>'Project Information'!$C$8</f>
        <v>0</v>
      </c>
      <c r="G5">
        <f>'Project Information'!$C$9</f>
        <v>0</v>
      </c>
      <c r="H5">
        <f>'Project Information'!$C$10</f>
        <v>0</v>
      </c>
      <c r="I5">
        <f>'Project Information'!$C$11</f>
        <v>0</v>
      </c>
      <c r="J5" t="str" cm="1">
        <f t="array" ref="J5">_SourceID[_SourceID]</f>
        <v>0_0_0</v>
      </c>
    </row>
    <row r="7" spans="2:37" x14ac:dyDescent="0.35">
      <c r="B7" s="3" t="s">
        <v>162</v>
      </c>
    </row>
    <row r="8" spans="2:37" x14ac:dyDescent="0.35">
      <c r="B8" t="s">
        <v>163</v>
      </c>
      <c r="C8" t="s">
        <v>164</v>
      </c>
      <c r="D8" t="s">
        <v>165</v>
      </c>
      <c r="E8" t="s">
        <v>166</v>
      </c>
      <c r="F8" t="s">
        <v>167</v>
      </c>
      <c r="G8" t="s">
        <v>168</v>
      </c>
      <c r="H8" t="s">
        <v>169</v>
      </c>
      <c r="I8" t="s">
        <v>170</v>
      </c>
      <c r="J8" t="s">
        <v>171</v>
      </c>
      <c r="K8" t="s">
        <v>172</v>
      </c>
      <c r="L8" t="s">
        <v>173</v>
      </c>
      <c r="M8" t="s">
        <v>174</v>
      </c>
      <c r="N8" t="s">
        <v>175</v>
      </c>
      <c r="O8" t="s">
        <v>176</v>
      </c>
      <c r="P8" t="s">
        <v>177</v>
      </c>
      <c r="Q8" t="s">
        <v>178</v>
      </c>
      <c r="R8" t="s">
        <v>179</v>
      </c>
      <c r="S8" t="s">
        <v>180</v>
      </c>
      <c r="T8" t="s">
        <v>181</v>
      </c>
      <c r="U8" t="s">
        <v>182</v>
      </c>
      <c r="V8" t="s">
        <v>183</v>
      </c>
      <c r="W8" t="s">
        <v>184</v>
      </c>
      <c r="X8" t="s">
        <v>185</v>
      </c>
      <c r="Y8" t="s">
        <v>186</v>
      </c>
      <c r="Z8" t="s">
        <v>187</v>
      </c>
      <c r="AA8" t="s">
        <v>188</v>
      </c>
      <c r="AB8" t="s">
        <v>189</v>
      </c>
      <c r="AC8" t="s">
        <v>190</v>
      </c>
      <c r="AD8" t="s">
        <v>191</v>
      </c>
      <c r="AE8" t="s">
        <v>192</v>
      </c>
      <c r="AF8" t="s">
        <v>193</v>
      </c>
      <c r="AG8" t="s">
        <v>194</v>
      </c>
      <c r="AH8" t="s">
        <v>195</v>
      </c>
      <c r="AI8" t="s">
        <v>196</v>
      </c>
      <c r="AJ8" t="s">
        <v>197</v>
      </c>
      <c r="AK8" t="s">
        <v>161</v>
      </c>
    </row>
    <row r="9" spans="2:37" x14ac:dyDescent="0.35">
      <c r="B9">
        <f>INDEX(_ReportCnD, MATCH(VLOOKUP(B1, _RefCnD, 3, 0), _ReportCnD_C1, 0),2)</f>
        <v>0</v>
      </c>
      <c r="C9">
        <f t="shared" ref="C9:AJ9" si="0">INDEX(_ReportCnD, MATCH(VLOOKUP(C1, _RefCnD, 3, 0), _ReportCnD_C1, 0),2)</f>
        <v>0</v>
      </c>
      <c r="D9">
        <f t="shared" si="0"/>
        <v>0</v>
      </c>
      <c r="E9">
        <f t="shared" si="0"/>
        <v>0</v>
      </c>
      <c r="F9" t="e">
        <f t="shared" si="0"/>
        <v>#N/A</v>
      </c>
      <c r="G9" t="e">
        <f t="shared" si="0"/>
        <v>#N/A</v>
      </c>
      <c r="H9" t="e">
        <f t="shared" si="0"/>
        <v>#N/A</v>
      </c>
      <c r="I9">
        <f t="shared" si="0"/>
        <v>0</v>
      </c>
      <c r="J9">
        <f t="shared" si="0"/>
        <v>0</v>
      </c>
      <c r="K9">
        <f t="shared" si="0"/>
        <v>0</v>
      </c>
      <c r="L9">
        <f t="shared" si="0"/>
        <v>0</v>
      </c>
      <c r="M9">
        <f t="shared" si="0"/>
        <v>0</v>
      </c>
      <c r="N9">
        <f t="shared" si="0"/>
        <v>0</v>
      </c>
      <c r="O9">
        <f t="shared" si="0"/>
        <v>0</v>
      </c>
      <c r="P9">
        <f t="shared" si="0"/>
        <v>0</v>
      </c>
      <c r="Q9">
        <f t="shared" si="0"/>
        <v>0</v>
      </c>
      <c r="R9">
        <f t="shared" si="0"/>
        <v>0</v>
      </c>
      <c r="S9">
        <f t="shared" si="0"/>
        <v>0</v>
      </c>
      <c r="T9">
        <f t="shared" si="0"/>
        <v>0</v>
      </c>
      <c r="U9">
        <f t="shared" si="0"/>
        <v>0</v>
      </c>
      <c r="V9">
        <f t="shared" si="0"/>
        <v>0</v>
      </c>
      <c r="W9">
        <f t="shared" si="0"/>
        <v>0</v>
      </c>
      <c r="X9">
        <f t="shared" si="0"/>
        <v>0</v>
      </c>
      <c r="Y9">
        <f t="shared" si="0"/>
        <v>0</v>
      </c>
      <c r="Z9">
        <f t="shared" si="0"/>
        <v>0</v>
      </c>
      <c r="AA9">
        <f t="shared" si="0"/>
        <v>0</v>
      </c>
      <c r="AB9">
        <f t="shared" si="0"/>
        <v>0</v>
      </c>
      <c r="AC9">
        <f t="shared" si="0"/>
        <v>0</v>
      </c>
      <c r="AD9">
        <f t="shared" si="0"/>
        <v>0</v>
      </c>
      <c r="AE9">
        <f t="shared" si="0"/>
        <v>0</v>
      </c>
      <c r="AF9">
        <f t="shared" si="0"/>
        <v>0</v>
      </c>
      <c r="AG9">
        <f t="shared" si="0"/>
        <v>0</v>
      </c>
      <c r="AH9">
        <f t="shared" si="0"/>
        <v>0</v>
      </c>
      <c r="AI9">
        <f t="shared" si="0"/>
        <v>0</v>
      </c>
      <c r="AJ9">
        <f t="shared" si="0"/>
        <v>0</v>
      </c>
      <c r="AK9" t="str" cm="1">
        <f t="array" ref="AK9">_SourceID[_SourceID]</f>
        <v>0_0_0</v>
      </c>
    </row>
    <row r="11" spans="2:37" x14ac:dyDescent="0.35">
      <c r="B11" s="3" t="s">
        <v>198</v>
      </c>
    </row>
    <row r="12" spans="2:37" x14ac:dyDescent="0.35">
      <c r="B12" t="s">
        <v>199</v>
      </c>
      <c r="C12" t="s">
        <v>200</v>
      </c>
      <c r="D12" t="s">
        <v>201</v>
      </c>
      <c r="E12" t="s">
        <v>202</v>
      </c>
      <c r="F12" t="s">
        <v>203</v>
      </c>
      <c r="G12" t="s">
        <v>204</v>
      </c>
      <c r="H12" t="s">
        <v>205</v>
      </c>
      <c r="I12" t="s">
        <v>206</v>
      </c>
      <c r="J12" t="s">
        <v>207</v>
      </c>
      <c r="K12" t="s">
        <v>208</v>
      </c>
      <c r="L12" t="s">
        <v>209</v>
      </c>
      <c r="M12" t="s">
        <v>210</v>
      </c>
      <c r="N12" t="s">
        <v>211</v>
      </c>
      <c r="O12" t="s">
        <v>212</v>
      </c>
      <c r="P12" t="s">
        <v>213</v>
      </c>
      <c r="Q12" t="s">
        <v>214</v>
      </c>
      <c r="R12" t="s">
        <v>215</v>
      </c>
      <c r="S12" t="s">
        <v>216</v>
      </c>
      <c r="T12" t="s">
        <v>217</v>
      </c>
      <c r="U12" t="s">
        <v>218</v>
      </c>
      <c r="V12" t="s">
        <v>219</v>
      </c>
      <c r="W12" t="s">
        <v>220</v>
      </c>
      <c r="X12" t="s">
        <v>221</v>
      </c>
      <c r="Y12" t="s">
        <v>222</v>
      </c>
      <c r="Z12" t="s">
        <v>223</v>
      </c>
      <c r="AA12" t="s">
        <v>224</v>
      </c>
      <c r="AB12" t="s">
        <v>225</v>
      </c>
      <c r="AC12" t="s">
        <v>226</v>
      </c>
      <c r="AD12" t="s">
        <v>227</v>
      </c>
      <c r="AE12" t="s">
        <v>228</v>
      </c>
      <c r="AF12" t="s">
        <v>229</v>
      </c>
      <c r="AG12" t="s">
        <v>230</v>
      </c>
      <c r="AH12" t="s">
        <v>231</v>
      </c>
      <c r="AI12" t="s">
        <v>232</v>
      </c>
      <c r="AJ12" t="s">
        <v>233</v>
      </c>
      <c r="AK12" t="s">
        <v>161</v>
      </c>
    </row>
    <row r="13" spans="2:37" x14ac:dyDescent="0.35">
      <c r="B13">
        <f t="shared" ref="B13:AJ13" si="1">INDEX(_ReportCnD, MATCH(VLOOKUP(B1, _RefCnD, 3, 0), _ReportCnD_C1, 0),3)</f>
        <v>0</v>
      </c>
      <c r="C13">
        <f t="shared" si="1"/>
        <v>0</v>
      </c>
      <c r="D13">
        <f t="shared" si="1"/>
        <v>0</v>
      </c>
      <c r="E13">
        <f t="shared" si="1"/>
        <v>0</v>
      </c>
      <c r="F13" t="e">
        <f t="shared" si="1"/>
        <v>#N/A</v>
      </c>
      <c r="G13" t="e">
        <f t="shared" si="1"/>
        <v>#N/A</v>
      </c>
      <c r="H13" t="e">
        <f t="shared" si="1"/>
        <v>#N/A</v>
      </c>
      <c r="I13">
        <f t="shared" si="1"/>
        <v>0</v>
      </c>
      <c r="J13">
        <f t="shared" si="1"/>
        <v>0</v>
      </c>
      <c r="K13">
        <f t="shared" si="1"/>
        <v>0</v>
      </c>
      <c r="L13">
        <f t="shared" si="1"/>
        <v>0</v>
      </c>
      <c r="M13">
        <f t="shared" si="1"/>
        <v>0</v>
      </c>
      <c r="N13">
        <f t="shared" si="1"/>
        <v>0</v>
      </c>
      <c r="O13">
        <f t="shared" si="1"/>
        <v>0</v>
      </c>
      <c r="P13">
        <f t="shared" si="1"/>
        <v>0</v>
      </c>
      <c r="Q13">
        <f t="shared" si="1"/>
        <v>0</v>
      </c>
      <c r="R13">
        <f t="shared" si="1"/>
        <v>0</v>
      </c>
      <c r="S13">
        <f t="shared" si="1"/>
        <v>0</v>
      </c>
      <c r="T13">
        <f t="shared" si="1"/>
        <v>0</v>
      </c>
      <c r="U13">
        <f t="shared" si="1"/>
        <v>0</v>
      </c>
      <c r="V13">
        <f t="shared" si="1"/>
        <v>0</v>
      </c>
      <c r="W13">
        <f t="shared" si="1"/>
        <v>0</v>
      </c>
      <c r="X13">
        <f t="shared" si="1"/>
        <v>0</v>
      </c>
      <c r="Y13">
        <f t="shared" si="1"/>
        <v>0</v>
      </c>
      <c r="Z13">
        <f t="shared" si="1"/>
        <v>0</v>
      </c>
      <c r="AA13">
        <f t="shared" si="1"/>
        <v>0</v>
      </c>
      <c r="AB13">
        <f t="shared" si="1"/>
        <v>0</v>
      </c>
      <c r="AC13">
        <f t="shared" si="1"/>
        <v>0</v>
      </c>
      <c r="AD13">
        <f t="shared" si="1"/>
        <v>0</v>
      </c>
      <c r="AE13">
        <f t="shared" si="1"/>
        <v>0</v>
      </c>
      <c r="AF13">
        <f t="shared" si="1"/>
        <v>0</v>
      </c>
      <c r="AG13">
        <f t="shared" si="1"/>
        <v>0</v>
      </c>
      <c r="AH13">
        <f t="shared" si="1"/>
        <v>0</v>
      </c>
      <c r="AI13">
        <f t="shared" si="1"/>
        <v>0</v>
      </c>
      <c r="AJ13">
        <f t="shared" si="1"/>
        <v>0</v>
      </c>
      <c r="AK13" t="str" cm="1">
        <f t="array" ref="AK13">_SourceID[_SourceID]</f>
        <v>0_0_0</v>
      </c>
    </row>
    <row r="14" spans="2:37" x14ac:dyDescent="0.35">
      <c r="AK14" s="1"/>
    </row>
    <row r="15" spans="2:37" x14ac:dyDescent="0.35">
      <c r="B15" s="3" t="s">
        <v>234</v>
      </c>
      <c r="AK15" s="1"/>
    </row>
    <row r="16" spans="2:37" x14ac:dyDescent="0.35">
      <c r="B16" t="s">
        <v>235</v>
      </c>
      <c r="C16" t="s">
        <v>236</v>
      </c>
      <c r="D16" t="s">
        <v>237</v>
      </c>
      <c r="E16" t="s">
        <v>238</v>
      </c>
      <c r="F16" t="s">
        <v>239</v>
      </c>
      <c r="G16" t="s">
        <v>240</v>
      </c>
      <c r="H16" t="s">
        <v>241</v>
      </c>
      <c r="I16" t="s">
        <v>242</v>
      </c>
      <c r="J16" t="s">
        <v>243</v>
      </c>
      <c r="K16" t="s">
        <v>244</v>
      </c>
      <c r="L16" t="s">
        <v>245</v>
      </c>
      <c r="M16" t="s">
        <v>246</v>
      </c>
      <c r="N16" t="s">
        <v>247</v>
      </c>
      <c r="O16" t="s">
        <v>248</v>
      </c>
      <c r="P16" t="s">
        <v>249</v>
      </c>
      <c r="Q16" t="s">
        <v>250</v>
      </c>
      <c r="R16" t="s">
        <v>251</v>
      </c>
      <c r="S16" t="s">
        <v>252</v>
      </c>
      <c r="T16" t="s">
        <v>253</v>
      </c>
      <c r="U16" t="s">
        <v>254</v>
      </c>
      <c r="V16" t="s">
        <v>255</v>
      </c>
      <c r="W16" t="s">
        <v>256</v>
      </c>
      <c r="X16" t="s">
        <v>257</v>
      </c>
      <c r="Y16" t="s">
        <v>258</v>
      </c>
      <c r="Z16" t="s">
        <v>259</v>
      </c>
      <c r="AA16" t="s">
        <v>260</v>
      </c>
      <c r="AB16" t="s">
        <v>261</v>
      </c>
      <c r="AC16" t="s">
        <v>262</v>
      </c>
      <c r="AD16" t="s">
        <v>263</v>
      </c>
      <c r="AE16" t="s">
        <v>264</v>
      </c>
      <c r="AF16" t="s">
        <v>265</v>
      </c>
      <c r="AG16" t="s">
        <v>266</v>
      </c>
      <c r="AH16" t="s">
        <v>267</v>
      </c>
      <c r="AI16" t="s">
        <v>268</v>
      </c>
      <c r="AJ16" t="s">
        <v>269</v>
      </c>
      <c r="AK16" t="s">
        <v>161</v>
      </c>
    </row>
    <row r="17" spans="2:37" x14ac:dyDescent="0.35">
      <c r="B17" s="18">
        <f t="shared" ref="B17:AJ17" si="2">INDEX(_ReportCnD, MATCH(VLOOKUP(B1, _RefCnD, 3, 0), _ReportCnD_C1, 0),4)</f>
        <v>0</v>
      </c>
      <c r="C17" s="18">
        <f t="shared" si="2"/>
        <v>0</v>
      </c>
      <c r="D17" s="18">
        <f t="shared" si="2"/>
        <v>0</v>
      </c>
      <c r="E17" s="18">
        <f t="shared" si="2"/>
        <v>0</v>
      </c>
      <c r="F17" s="18" t="e">
        <f t="shared" si="2"/>
        <v>#N/A</v>
      </c>
      <c r="G17" s="18" t="e">
        <f t="shared" si="2"/>
        <v>#N/A</v>
      </c>
      <c r="H17" s="18" t="e">
        <f t="shared" si="2"/>
        <v>#N/A</v>
      </c>
      <c r="I17" s="18">
        <f t="shared" si="2"/>
        <v>0</v>
      </c>
      <c r="J17" s="18">
        <f t="shared" si="2"/>
        <v>0</v>
      </c>
      <c r="K17" s="18">
        <f t="shared" si="2"/>
        <v>0</v>
      </c>
      <c r="L17" s="18">
        <f t="shared" si="2"/>
        <v>0</v>
      </c>
      <c r="M17" s="18">
        <f t="shared" si="2"/>
        <v>0</v>
      </c>
      <c r="N17" s="18">
        <f t="shared" si="2"/>
        <v>0</v>
      </c>
      <c r="O17" s="18">
        <f t="shared" si="2"/>
        <v>0</v>
      </c>
      <c r="P17" s="18">
        <f t="shared" si="2"/>
        <v>0</v>
      </c>
      <c r="Q17" s="18">
        <f t="shared" si="2"/>
        <v>0</v>
      </c>
      <c r="R17" s="18">
        <f t="shared" si="2"/>
        <v>0</v>
      </c>
      <c r="S17" s="18">
        <f t="shared" si="2"/>
        <v>0</v>
      </c>
      <c r="T17" s="18">
        <f t="shared" si="2"/>
        <v>0</v>
      </c>
      <c r="U17" s="18">
        <f t="shared" si="2"/>
        <v>0</v>
      </c>
      <c r="V17" s="18">
        <f t="shared" si="2"/>
        <v>0</v>
      </c>
      <c r="W17" s="18">
        <f t="shared" si="2"/>
        <v>0</v>
      </c>
      <c r="X17" s="18">
        <f t="shared" si="2"/>
        <v>0</v>
      </c>
      <c r="Y17" s="18">
        <f t="shared" si="2"/>
        <v>0</v>
      </c>
      <c r="Z17" s="18">
        <f t="shared" si="2"/>
        <v>0</v>
      </c>
      <c r="AA17" s="18">
        <f t="shared" si="2"/>
        <v>0</v>
      </c>
      <c r="AB17" s="18">
        <f t="shared" si="2"/>
        <v>0</v>
      </c>
      <c r="AC17" s="18">
        <f t="shared" si="2"/>
        <v>0</v>
      </c>
      <c r="AD17" s="18">
        <f t="shared" si="2"/>
        <v>0</v>
      </c>
      <c r="AE17" s="18">
        <f t="shared" si="2"/>
        <v>0</v>
      </c>
      <c r="AF17" s="18">
        <f t="shared" si="2"/>
        <v>0</v>
      </c>
      <c r="AG17" s="18">
        <f t="shared" si="2"/>
        <v>0</v>
      </c>
      <c r="AH17" s="18">
        <f t="shared" si="2"/>
        <v>0</v>
      </c>
      <c r="AI17" s="18">
        <f t="shared" si="2"/>
        <v>0</v>
      </c>
      <c r="AJ17" s="18">
        <f t="shared" si="2"/>
        <v>0</v>
      </c>
      <c r="AK17" s="37" t="str" cm="1">
        <f t="array" ref="AK17">_SourceID[_SourceID]</f>
        <v>0_0_0</v>
      </c>
    </row>
    <row r="18" spans="2:37" x14ac:dyDescent="0.35">
      <c r="AK18" s="1"/>
    </row>
    <row r="19" spans="2:37" x14ac:dyDescent="0.35">
      <c r="B19" s="3" t="s">
        <v>270</v>
      </c>
      <c r="AK19" s="1"/>
    </row>
    <row r="20" spans="2:37" x14ac:dyDescent="0.35">
      <c r="B20" t="s">
        <v>271</v>
      </c>
      <c r="C20" t="s">
        <v>272</v>
      </c>
      <c r="D20" t="s">
        <v>273</v>
      </c>
      <c r="E20" t="s">
        <v>274</v>
      </c>
      <c r="F20" t="s">
        <v>275</v>
      </c>
      <c r="G20" t="s">
        <v>276</v>
      </c>
      <c r="H20" t="s">
        <v>277</v>
      </c>
      <c r="I20" t="s">
        <v>278</v>
      </c>
      <c r="J20" t="s">
        <v>279</v>
      </c>
      <c r="K20" t="s">
        <v>280</v>
      </c>
      <c r="L20" t="s">
        <v>281</v>
      </c>
      <c r="M20" t="s">
        <v>282</v>
      </c>
      <c r="N20" t="s">
        <v>283</v>
      </c>
      <c r="O20" t="s">
        <v>284</v>
      </c>
      <c r="P20" t="s">
        <v>285</v>
      </c>
      <c r="Q20" t="s">
        <v>286</v>
      </c>
      <c r="R20" t="s">
        <v>287</v>
      </c>
      <c r="S20" t="s">
        <v>288</v>
      </c>
      <c r="T20" t="s">
        <v>289</v>
      </c>
      <c r="U20" t="s">
        <v>290</v>
      </c>
      <c r="V20" t="s">
        <v>291</v>
      </c>
      <c r="W20" t="s">
        <v>292</v>
      </c>
      <c r="X20" t="s">
        <v>293</v>
      </c>
      <c r="Y20" t="s">
        <v>294</v>
      </c>
      <c r="Z20" t="s">
        <v>295</v>
      </c>
      <c r="AA20" t="s">
        <v>296</v>
      </c>
      <c r="AB20" t="s">
        <v>297</v>
      </c>
      <c r="AC20" t="s">
        <v>298</v>
      </c>
      <c r="AD20" t="s">
        <v>299</v>
      </c>
      <c r="AE20" t="s">
        <v>300</v>
      </c>
      <c r="AF20" t="s">
        <v>301</v>
      </c>
      <c r="AG20" t="s">
        <v>302</v>
      </c>
      <c r="AH20" t="s">
        <v>303</v>
      </c>
      <c r="AI20" t="s">
        <v>304</v>
      </c>
      <c r="AJ20" t="s">
        <v>305</v>
      </c>
      <c r="AK20" t="s">
        <v>161</v>
      </c>
    </row>
    <row r="21" spans="2:37" x14ac:dyDescent="0.35">
      <c r="B21">
        <f t="shared" ref="B21:AJ21" si="3">INDEX(_ReportCnD, MATCH(VLOOKUP(B1, _RefCnD, 3, 0), _ReportCnD_C1, 0),5)</f>
        <v>0</v>
      </c>
      <c r="C21">
        <f t="shared" si="3"/>
        <v>0</v>
      </c>
      <c r="D21">
        <f t="shared" si="3"/>
        <v>0</v>
      </c>
      <c r="E21">
        <f t="shared" si="3"/>
        <v>0</v>
      </c>
      <c r="F21" t="e">
        <f t="shared" si="3"/>
        <v>#N/A</v>
      </c>
      <c r="G21" t="e">
        <f t="shared" si="3"/>
        <v>#N/A</v>
      </c>
      <c r="H21" t="e">
        <f t="shared" si="3"/>
        <v>#N/A</v>
      </c>
      <c r="I21">
        <f t="shared" si="3"/>
        <v>0</v>
      </c>
      <c r="J21">
        <f t="shared" si="3"/>
        <v>0</v>
      </c>
      <c r="K21">
        <f t="shared" si="3"/>
        <v>0</v>
      </c>
      <c r="L21">
        <f t="shared" si="3"/>
        <v>0</v>
      </c>
      <c r="M21">
        <f t="shared" si="3"/>
        <v>0</v>
      </c>
      <c r="N21">
        <f t="shared" si="3"/>
        <v>0</v>
      </c>
      <c r="O21">
        <f t="shared" si="3"/>
        <v>0</v>
      </c>
      <c r="P21">
        <f t="shared" si="3"/>
        <v>0</v>
      </c>
      <c r="Q21">
        <f t="shared" si="3"/>
        <v>0</v>
      </c>
      <c r="R21">
        <f t="shared" si="3"/>
        <v>0</v>
      </c>
      <c r="S21">
        <f t="shared" si="3"/>
        <v>0</v>
      </c>
      <c r="T21">
        <f t="shared" si="3"/>
        <v>0</v>
      </c>
      <c r="U21">
        <f t="shared" si="3"/>
        <v>0</v>
      </c>
      <c r="V21">
        <f t="shared" si="3"/>
        <v>0</v>
      </c>
      <c r="W21">
        <f t="shared" si="3"/>
        <v>0</v>
      </c>
      <c r="X21">
        <f t="shared" si="3"/>
        <v>0</v>
      </c>
      <c r="Y21">
        <f t="shared" si="3"/>
        <v>0</v>
      </c>
      <c r="Z21">
        <f t="shared" si="3"/>
        <v>0</v>
      </c>
      <c r="AA21">
        <f t="shared" si="3"/>
        <v>0</v>
      </c>
      <c r="AB21">
        <f t="shared" si="3"/>
        <v>0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G21">
        <f t="shared" si="3"/>
        <v>0</v>
      </c>
      <c r="AH21">
        <f t="shared" si="3"/>
        <v>0</v>
      </c>
      <c r="AI21">
        <f t="shared" si="3"/>
        <v>0</v>
      </c>
      <c r="AJ21">
        <f t="shared" si="3"/>
        <v>0</v>
      </c>
      <c r="AK21" t="str" cm="1">
        <f t="array" ref="AK21">_SourceID[_SourceID]</f>
        <v>0_0_0</v>
      </c>
    </row>
    <row r="22" spans="2:37" x14ac:dyDescent="0.35">
      <c r="AK22" s="1"/>
    </row>
    <row r="23" spans="2:37" x14ac:dyDescent="0.35">
      <c r="B23" s="3" t="s">
        <v>306</v>
      </c>
      <c r="AK23" s="1"/>
    </row>
    <row r="24" spans="2:37" x14ac:dyDescent="0.35">
      <c r="B24" t="s">
        <v>307</v>
      </c>
      <c r="C24" t="s">
        <v>308</v>
      </c>
      <c r="D24" t="s">
        <v>309</v>
      </c>
      <c r="E24" t="s">
        <v>310</v>
      </c>
      <c r="F24" t="s">
        <v>311</v>
      </c>
      <c r="G24" t="s">
        <v>312</v>
      </c>
      <c r="H24" t="s">
        <v>313</v>
      </c>
      <c r="I24" t="s">
        <v>314</v>
      </c>
      <c r="J24" t="s">
        <v>315</v>
      </c>
      <c r="K24" t="s">
        <v>316</v>
      </c>
      <c r="L24" t="s">
        <v>317</v>
      </c>
      <c r="M24" t="s">
        <v>318</v>
      </c>
      <c r="N24" t="s">
        <v>319</v>
      </c>
      <c r="O24" t="s">
        <v>320</v>
      </c>
      <c r="P24" t="s">
        <v>321</v>
      </c>
      <c r="Q24" t="s">
        <v>322</v>
      </c>
      <c r="R24" t="s">
        <v>323</v>
      </c>
      <c r="S24" t="s">
        <v>324</v>
      </c>
      <c r="T24" t="s">
        <v>325</v>
      </c>
      <c r="U24" t="s">
        <v>326</v>
      </c>
      <c r="V24" t="s">
        <v>327</v>
      </c>
      <c r="W24" t="s">
        <v>328</v>
      </c>
      <c r="X24" t="s">
        <v>329</v>
      </c>
      <c r="Y24" t="s">
        <v>330</v>
      </c>
      <c r="Z24" t="s">
        <v>331</v>
      </c>
      <c r="AA24" t="s">
        <v>332</v>
      </c>
      <c r="AB24" t="s">
        <v>333</v>
      </c>
      <c r="AC24" t="s">
        <v>334</v>
      </c>
      <c r="AD24" t="s">
        <v>335</v>
      </c>
      <c r="AE24" t="s">
        <v>336</v>
      </c>
      <c r="AF24" t="s">
        <v>337</v>
      </c>
      <c r="AG24" t="s">
        <v>338</v>
      </c>
      <c r="AH24" t="s">
        <v>339</v>
      </c>
      <c r="AI24" t="s">
        <v>340</v>
      </c>
      <c r="AJ24" t="s">
        <v>341</v>
      </c>
      <c r="AK24" t="s">
        <v>161</v>
      </c>
    </row>
    <row r="25" spans="2:37" x14ac:dyDescent="0.35">
      <c r="B25">
        <f t="shared" ref="B25:AJ25" si="4">INDEX(_ReportCnD, MATCH(VLOOKUP(B1, _RefCnD, 3, 0), _ReportCnD_C1, 0),7)</f>
        <v>0</v>
      </c>
      <c r="C25">
        <f t="shared" si="4"/>
        <v>0</v>
      </c>
      <c r="D25">
        <f t="shared" si="4"/>
        <v>0</v>
      </c>
      <c r="E25">
        <f t="shared" si="4"/>
        <v>0</v>
      </c>
      <c r="F25" t="e">
        <f t="shared" si="4"/>
        <v>#N/A</v>
      </c>
      <c r="G25" t="e">
        <f t="shared" si="4"/>
        <v>#N/A</v>
      </c>
      <c r="H25" t="e">
        <f t="shared" si="4"/>
        <v>#N/A</v>
      </c>
      <c r="I25">
        <f t="shared" si="4"/>
        <v>0</v>
      </c>
      <c r="J25">
        <f t="shared" si="4"/>
        <v>0</v>
      </c>
      <c r="K25">
        <f t="shared" si="4"/>
        <v>0</v>
      </c>
      <c r="L25">
        <f t="shared" si="4"/>
        <v>0</v>
      </c>
      <c r="M25">
        <f t="shared" si="4"/>
        <v>0</v>
      </c>
      <c r="N25">
        <f t="shared" si="4"/>
        <v>0</v>
      </c>
      <c r="O25">
        <f t="shared" si="4"/>
        <v>0</v>
      </c>
      <c r="P25">
        <f t="shared" si="4"/>
        <v>0</v>
      </c>
      <c r="Q25">
        <f t="shared" si="4"/>
        <v>0</v>
      </c>
      <c r="R25">
        <f t="shared" si="4"/>
        <v>0</v>
      </c>
      <c r="S25">
        <f t="shared" si="4"/>
        <v>0</v>
      </c>
      <c r="T25">
        <f t="shared" si="4"/>
        <v>0</v>
      </c>
      <c r="U25">
        <f t="shared" si="4"/>
        <v>0</v>
      </c>
      <c r="V25">
        <f t="shared" si="4"/>
        <v>0</v>
      </c>
      <c r="W25">
        <f t="shared" si="4"/>
        <v>0</v>
      </c>
      <c r="X25">
        <f t="shared" si="4"/>
        <v>0</v>
      </c>
      <c r="Y25">
        <f t="shared" si="4"/>
        <v>0</v>
      </c>
      <c r="Z25">
        <f t="shared" si="4"/>
        <v>0</v>
      </c>
      <c r="AA25">
        <f t="shared" si="4"/>
        <v>0</v>
      </c>
      <c r="AB25">
        <f t="shared" si="4"/>
        <v>0</v>
      </c>
      <c r="AC25">
        <f t="shared" si="4"/>
        <v>0</v>
      </c>
      <c r="AD25">
        <f t="shared" si="4"/>
        <v>0</v>
      </c>
      <c r="AE25">
        <f t="shared" si="4"/>
        <v>0</v>
      </c>
      <c r="AF25">
        <f t="shared" si="4"/>
        <v>0</v>
      </c>
      <c r="AG25">
        <f t="shared" si="4"/>
        <v>0</v>
      </c>
      <c r="AH25">
        <f t="shared" si="4"/>
        <v>0</v>
      </c>
      <c r="AI25">
        <f t="shared" si="4"/>
        <v>0</v>
      </c>
      <c r="AJ25">
        <f t="shared" si="4"/>
        <v>0</v>
      </c>
      <c r="AK25" t="str" cm="1">
        <f t="array" ref="AK25">_SourceID[_SourceID]</f>
        <v>0_0_0</v>
      </c>
    </row>
    <row r="26" spans="2:37" x14ac:dyDescent="0.35">
      <c r="AK26" s="1"/>
    </row>
    <row r="27" spans="2:37" x14ac:dyDescent="0.35">
      <c r="B27" s="3" t="s">
        <v>342</v>
      </c>
      <c r="AK27" s="1"/>
    </row>
    <row r="28" spans="2:37" x14ac:dyDescent="0.35">
      <c r="B28" t="s">
        <v>343</v>
      </c>
      <c r="C28" t="s">
        <v>344</v>
      </c>
      <c r="D28" t="s">
        <v>345</v>
      </c>
      <c r="E28" t="s">
        <v>346</v>
      </c>
      <c r="F28" t="s">
        <v>347</v>
      </c>
      <c r="G28" t="s">
        <v>348</v>
      </c>
      <c r="H28" t="s">
        <v>349</v>
      </c>
      <c r="I28" t="s">
        <v>350</v>
      </c>
      <c r="J28" t="s">
        <v>351</v>
      </c>
      <c r="K28" t="s">
        <v>352</v>
      </c>
      <c r="L28" t="s">
        <v>353</v>
      </c>
      <c r="M28" t="s">
        <v>354</v>
      </c>
      <c r="N28" t="s">
        <v>355</v>
      </c>
      <c r="O28" t="s">
        <v>356</v>
      </c>
      <c r="P28" t="s">
        <v>357</v>
      </c>
      <c r="Q28" t="s">
        <v>358</v>
      </c>
      <c r="R28" t="s">
        <v>359</v>
      </c>
      <c r="S28" t="s">
        <v>360</v>
      </c>
      <c r="T28" t="s">
        <v>361</v>
      </c>
      <c r="U28" t="s">
        <v>362</v>
      </c>
      <c r="V28" t="s">
        <v>363</v>
      </c>
      <c r="W28" t="s">
        <v>364</v>
      </c>
      <c r="X28" t="s">
        <v>365</v>
      </c>
      <c r="Y28" t="s">
        <v>366</v>
      </c>
      <c r="Z28" t="s">
        <v>367</v>
      </c>
      <c r="AA28" t="s">
        <v>368</v>
      </c>
      <c r="AB28" t="s">
        <v>369</v>
      </c>
      <c r="AC28" t="s">
        <v>370</v>
      </c>
      <c r="AD28" t="s">
        <v>371</v>
      </c>
      <c r="AE28" t="s">
        <v>372</v>
      </c>
      <c r="AF28" t="s">
        <v>373</v>
      </c>
      <c r="AG28" t="s">
        <v>374</v>
      </c>
      <c r="AH28" t="s">
        <v>375</v>
      </c>
      <c r="AI28" t="s">
        <v>376</v>
      </c>
      <c r="AJ28" t="s">
        <v>377</v>
      </c>
      <c r="AK28" t="s">
        <v>161</v>
      </c>
    </row>
    <row r="29" spans="2:37" x14ac:dyDescent="0.35">
      <c r="B29" s="18">
        <f t="shared" ref="B29:AJ29" si="5">INDEX(_ReportCnD, MATCH(VLOOKUP(B1, _RefCnD, 3, 0), _ReportCnD_C1, 0),8)</f>
        <v>0</v>
      </c>
      <c r="C29" s="18">
        <f t="shared" si="5"/>
        <v>0</v>
      </c>
      <c r="D29" s="18">
        <f t="shared" si="5"/>
        <v>0</v>
      </c>
      <c r="E29" s="18">
        <f t="shared" si="5"/>
        <v>0</v>
      </c>
      <c r="F29" s="18" t="e">
        <f t="shared" si="5"/>
        <v>#N/A</v>
      </c>
      <c r="G29" s="18" t="e">
        <f t="shared" si="5"/>
        <v>#N/A</v>
      </c>
      <c r="H29" s="18" t="e">
        <f t="shared" si="5"/>
        <v>#N/A</v>
      </c>
      <c r="I29" s="18">
        <f t="shared" si="5"/>
        <v>0</v>
      </c>
      <c r="J29" s="18">
        <f t="shared" si="5"/>
        <v>0</v>
      </c>
      <c r="K29" s="18">
        <f t="shared" si="5"/>
        <v>0</v>
      </c>
      <c r="L29" s="18">
        <f t="shared" si="5"/>
        <v>0</v>
      </c>
      <c r="M29" s="18">
        <f t="shared" si="5"/>
        <v>0</v>
      </c>
      <c r="N29" s="18">
        <f t="shared" si="5"/>
        <v>0</v>
      </c>
      <c r="O29" s="18">
        <f t="shared" si="5"/>
        <v>0</v>
      </c>
      <c r="P29" s="18">
        <f t="shared" si="5"/>
        <v>0</v>
      </c>
      <c r="Q29" s="18">
        <f t="shared" si="5"/>
        <v>0</v>
      </c>
      <c r="R29" s="18">
        <f t="shared" si="5"/>
        <v>0</v>
      </c>
      <c r="S29" s="18">
        <f t="shared" si="5"/>
        <v>0</v>
      </c>
      <c r="T29" s="18">
        <f t="shared" si="5"/>
        <v>0</v>
      </c>
      <c r="U29" s="18">
        <f t="shared" si="5"/>
        <v>0</v>
      </c>
      <c r="V29" s="18">
        <f t="shared" si="5"/>
        <v>0</v>
      </c>
      <c r="W29" s="18">
        <f t="shared" si="5"/>
        <v>0</v>
      </c>
      <c r="X29" s="18">
        <f t="shared" si="5"/>
        <v>0</v>
      </c>
      <c r="Y29" s="18">
        <f t="shared" si="5"/>
        <v>0</v>
      </c>
      <c r="Z29" s="18">
        <f t="shared" si="5"/>
        <v>0</v>
      </c>
      <c r="AA29" s="18">
        <f t="shared" si="5"/>
        <v>0</v>
      </c>
      <c r="AB29" s="18">
        <f t="shared" si="5"/>
        <v>0</v>
      </c>
      <c r="AC29" s="18">
        <f t="shared" si="5"/>
        <v>0</v>
      </c>
      <c r="AD29" s="18">
        <f t="shared" si="5"/>
        <v>0</v>
      </c>
      <c r="AE29" s="18">
        <f t="shared" si="5"/>
        <v>0</v>
      </c>
      <c r="AF29" s="18">
        <f t="shared" si="5"/>
        <v>0</v>
      </c>
      <c r="AG29" s="18">
        <f t="shared" si="5"/>
        <v>0</v>
      </c>
      <c r="AH29" s="18">
        <f t="shared" si="5"/>
        <v>0</v>
      </c>
      <c r="AI29" s="18">
        <f t="shared" si="5"/>
        <v>0</v>
      </c>
      <c r="AJ29" s="18">
        <f t="shared" si="5"/>
        <v>0</v>
      </c>
      <c r="AK29" s="37" t="str" cm="1">
        <f t="array" ref="AK29">_SourceID[_SourceID]</f>
        <v>0_0_0</v>
      </c>
    </row>
    <row r="30" spans="2:37" x14ac:dyDescent="0.35">
      <c r="AK30" s="1"/>
    </row>
    <row r="31" spans="2:37" x14ac:dyDescent="0.35">
      <c r="B31" s="3" t="s">
        <v>378</v>
      </c>
      <c r="AK31" s="1"/>
    </row>
    <row r="32" spans="2:37" x14ac:dyDescent="0.35">
      <c r="B32" t="s">
        <v>379</v>
      </c>
      <c r="C32" t="s">
        <v>380</v>
      </c>
      <c r="D32" t="s">
        <v>381</v>
      </c>
      <c r="E32" t="s">
        <v>382</v>
      </c>
      <c r="F32" t="s">
        <v>383</v>
      </c>
      <c r="G32" t="s">
        <v>384</v>
      </c>
      <c r="H32" t="s">
        <v>385</v>
      </c>
      <c r="I32" t="s">
        <v>386</v>
      </c>
      <c r="J32" t="s">
        <v>387</v>
      </c>
      <c r="K32" t="s">
        <v>388</v>
      </c>
      <c r="L32" t="s">
        <v>389</v>
      </c>
      <c r="M32" t="s">
        <v>390</v>
      </c>
      <c r="N32" t="s">
        <v>391</v>
      </c>
      <c r="O32" t="s">
        <v>392</v>
      </c>
      <c r="P32" t="s">
        <v>393</v>
      </c>
      <c r="Q32" t="s">
        <v>394</v>
      </c>
      <c r="R32" t="s">
        <v>395</v>
      </c>
      <c r="S32" t="s">
        <v>396</v>
      </c>
      <c r="T32" t="s">
        <v>397</v>
      </c>
      <c r="U32" t="s">
        <v>398</v>
      </c>
      <c r="V32" t="s">
        <v>399</v>
      </c>
      <c r="W32" t="s">
        <v>400</v>
      </c>
      <c r="X32" t="s">
        <v>401</v>
      </c>
      <c r="Y32" t="s">
        <v>402</v>
      </c>
      <c r="Z32" t="s">
        <v>403</v>
      </c>
      <c r="AA32" t="s">
        <v>404</v>
      </c>
      <c r="AB32" t="s">
        <v>405</v>
      </c>
      <c r="AC32" t="s">
        <v>406</v>
      </c>
      <c r="AD32" t="s">
        <v>407</v>
      </c>
      <c r="AE32" t="s">
        <v>408</v>
      </c>
      <c r="AF32" t="s">
        <v>409</v>
      </c>
      <c r="AG32" t="s">
        <v>410</v>
      </c>
      <c r="AH32" t="s">
        <v>411</v>
      </c>
      <c r="AI32" t="s">
        <v>412</v>
      </c>
      <c r="AJ32" t="s">
        <v>413</v>
      </c>
      <c r="AK32" t="s">
        <v>161</v>
      </c>
    </row>
    <row r="33" spans="2:37" x14ac:dyDescent="0.35">
      <c r="B33">
        <f t="shared" ref="B33:AJ33" si="6">INDEX(_ReportCnD, MATCH(VLOOKUP(B1, _RefCnD, 3, 0), _ReportCnD_C1, 0),9)</f>
        <v>0</v>
      </c>
      <c r="C33">
        <f t="shared" si="6"/>
        <v>0</v>
      </c>
      <c r="D33">
        <f t="shared" si="6"/>
        <v>0</v>
      </c>
      <c r="E33">
        <f t="shared" si="6"/>
        <v>0</v>
      </c>
      <c r="F33" t="e">
        <f t="shared" si="6"/>
        <v>#N/A</v>
      </c>
      <c r="G33" t="e">
        <f t="shared" si="6"/>
        <v>#N/A</v>
      </c>
      <c r="H33" t="e">
        <f t="shared" si="6"/>
        <v>#N/A</v>
      </c>
      <c r="I33">
        <f t="shared" si="6"/>
        <v>0</v>
      </c>
      <c r="J33">
        <f t="shared" si="6"/>
        <v>0</v>
      </c>
      <c r="K33">
        <f t="shared" si="6"/>
        <v>0</v>
      </c>
      <c r="L33">
        <f t="shared" si="6"/>
        <v>0</v>
      </c>
      <c r="M33">
        <f t="shared" si="6"/>
        <v>0</v>
      </c>
      <c r="N33">
        <f t="shared" si="6"/>
        <v>0</v>
      </c>
      <c r="O33">
        <f t="shared" si="6"/>
        <v>0</v>
      </c>
      <c r="P33">
        <f t="shared" si="6"/>
        <v>0</v>
      </c>
      <c r="Q33">
        <f t="shared" si="6"/>
        <v>0</v>
      </c>
      <c r="R33">
        <f t="shared" si="6"/>
        <v>0</v>
      </c>
      <c r="S33">
        <f t="shared" si="6"/>
        <v>0</v>
      </c>
      <c r="T33">
        <f t="shared" si="6"/>
        <v>0</v>
      </c>
      <c r="U33">
        <f t="shared" si="6"/>
        <v>0</v>
      </c>
      <c r="V33">
        <f t="shared" si="6"/>
        <v>0</v>
      </c>
      <c r="W33">
        <f t="shared" si="6"/>
        <v>0</v>
      </c>
      <c r="X33">
        <f t="shared" si="6"/>
        <v>0</v>
      </c>
      <c r="Y33">
        <f t="shared" si="6"/>
        <v>0</v>
      </c>
      <c r="Z33">
        <f t="shared" si="6"/>
        <v>0</v>
      </c>
      <c r="AA33">
        <f t="shared" si="6"/>
        <v>0</v>
      </c>
      <c r="AB33">
        <f t="shared" si="6"/>
        <v>0</v>
      </c>
      <c r="AC33">
        <f t="shared" si="6"/>
        <v>0</v>
      </c>
      <c r="AD33">
        <f t="shared" si="6"/>
        <v>0</v>
      </c>
      <c r="AE33">
        <f t="shared" si="6"/>
        <v>0</v>
      </c>
      <c r="AF33">
        <f t="shared" si="6"/>
        <v>0</v>
      </c>
      <c r="AG33">
        <f t="shared" si="6"/>
        <v>0</v>
      </c>
      <c r="AH33">
        <f t="shared" si="6"/>
        <v>0</v>
      </c>
      <c r="AI33">
        <f t="shared" si="6"/>
        <v>0</v>
      </c>
      <c r="AJ33">
        <f t="shared" si="6"/>
        <v>0</v>
      </c>
      <c r="AK33" t="str" cm="1">
        <f t="array" ref="AK33">_SourceID[_SourceID]</f>
        <v>0_0_0</v>
      </c>
    </row>
    <row r="34" spans="2:37" x14ac:dyDescent="0.35">
      <c r="AK34" s="1"/>
    </row>
    <row r="35" spans="2:37" x14ac:dyDescent="0.35">
      <c r="AK35" s="1"/>
    </row>
    <row r="36" spans="2:37" x14ac:dyDescent="0.35">
      <c r="B36" s="23" t="s">
        <v>414</v>
      </c>
      <c r="C36" s="23" t="s">
        <v>415</v>
      </c>
      <c r="D36" s="23" t="s">
        <v>416</v>
      </c>
      <c r="E36" s="23" t="s">
        <v>417</v>
      </c>
      <c r="F36" s="23" t="s">
        <v>418</v>
      </c>
      <c r="G36" s="23" t="s">
        <v>419</v>
      </c>
      <c r="H36" s="23" t="s">
        <v>420</v>
      </c>
      <c r="I36" s="23" t="s">
        <v>421</v>
      </c>
      <c r="J36" s="23" t="s">
        <v>422</v>
      </c>
      <c r="K36" s="23" t="s">
        <v>423</v>
      </c>
      <c r="L36" s="23" t="s">
        <v>424</v>
      </c>
      <c r="AK36" s="1"/>
    </row>
    <row r="37" spans="2:37" x14ac:dyDescent="0.35">
      <c r="AK37" s="1"/>
    </row>
    <row r="38" spans="2:37" x14ac:dyDescent="0.35">
      <c r="B38" s="3" t="s">
        <v>425</v>
      </c>
      <c r="AK38" s="1"/>
    </row>
    <row r="39" spans="2:37" x14ac:dyDescent="0.35">
      <c r="B39" t="s">
        <v>426</v>
      </c>
      <c r="C39" t="s">
        <v>427</v>
      </c>
      <c r="D39" t="s">
        <v>428</v>
      </c>
      <c r="E39" t="s">
        <v>429</v>
      </c>
      <c r="F39" t="s">
        <v>430</v>
      </c>
      <c r="G39" t="s">
        <v>431</v>
      </c>
      <c r="H39" t="s">
        <v>432</v>
      </c>
      <c r="I39" t="s">
        <v>433</v>
      </c>
      <c r="J39" t="s">
        <v>434</v>
      </c>
      <c r="K39" t="s">
        <v>435</v>
      </c>
      <c r="L39" t="s">
        <v>436</v>
      </c>
      <c r="M39" t="s">
        <v>161</v>
      </c>
      <c r="AK39" s="1"/>
    </row>
    <row r="40" spans="2:37" x14ac:dyDescent="0.35">
      <c r="B40" t="str">
        <f t="shared" ref="B40:K40" si="7">INDEX(_ReportRC, MATCH(VLOOKUP(B36, _RefRC, 3, 0), _ReportRC_C1, 0),3)</f>
        <v>L</v>
      </c>
      <c r="C40" t="str">
        <f t="shared" si="7"/>
        <v>L</v>
      </c>
      <c r="D40" t="str">
        <f t="shared" si="7"/>
        <v>L</v>
      </c>
      <c r="E40" t="str">
        <f t="shared" si="7"/>
        <v>L</v>
      </c>
      <c r="F40" t="str">
        <f t="shared" si="7"/>
        <v>L</v>
      </c>
      <c r="G40" t="str">
        <f t="shared" si="7"/>
        <v>L</v>
      </c>
      <c r="H40" t="str">
        <f t="shared" si="7"/>
        <v>kWh</v>
      </c>
      <c r="I40" t="str">
        <f t="shared" si="7"/>
        <v>kWh</v>
      </c>
      <c r="J40" t="str">
        <f t="shared" si="7"/>
        <v>kL</v>
      </c>
      <c r="K40" t="str">
        <f t="shared" si="7"/>
        <v>kL</v>
      </c>
      <c r="L40" t="str">
        <f t="shared" ref="L40" si="8">INDEX(_ReportRC, MATCH(VLOOKUP(L36, _RefRC, 3, 0), _ReportRC_C1, 0),3)</f>
        <v>L</v>
      </c>
      <c r="M40" t="str" cm="1">
        <f t="array" ref="M40">_SourceID[_SourceID]</f>
        <v>0_0_0</v>
      </c>
      <c r="AK40" s="1"/>
    </row>
    <row r="41" spans="2:37" x14ac:dyDescent="0.35">
      <c r="AK41" s="1"/>
    </row>
    <row r="42" spans="2:37" x14ac:dyDescent="0.35">
      <c r="B42" s="3" t="s">
        <v>437</v>
      </c>
      <c r="AK42" s="1"/>
    </row>
    <row r="43" spans="2:37" x14ac:dyDescent="0.35">
      <c r="B43" t="s">
        <v>414</v>
      </c>
      <c r="C43" t="s">
        <v>415</v>
      </c>
      <c r="D43" t="s">
        <v>416</v>
      </c>
      <c r="E43" t="s">
        <v>417</v>
      </c>
      <c r="F43" t="s">
        <v>418</v>
      </c>
      <c r="G43" t="s">
        <v>419</v>
      </c>
      <c r="H43" t="s">
        <v>420</v>
      </c>
      <c r="I43" t="s">
        <v>421</v>
      </c>
      <c r="J43" t="s">
        <v>422</v>
      </c>
      <c r="K43" t="s">
        <v>423</v>
      </c>
      <c r="L43" t="s">
        <v>424</v>
      </c>
      <c r="M43" t="s">
        <v>161</v>
      </c>
      <c r="AK43" s="1"/>
    </row>
    <row r="44" spans="2:37" x14ac:dyDescent="0.35">
      <c r="B44" s="24">
        <f t="shared" ref="B44:K44" si="9">INDEX(_ReportRC, MATCH(VLOOKUP(B36, _RefRC, 3, 0), _ReportRC_C1, 0),4)</f>
        <v>0</v>
      </c>
      <c r="C44" s="24">
        <f t="shared" si="9"/>
        <v>0</v>
      </c>
      <c r="D44" s="24">
        <f t="shared" si="9"/>
        <v>0</v>
      </c>
      <c r="E44" s="24">
        <f t="shared" si="9"/>
        <v>0</v>
      </c>
      <c r="F44" s="24">
        <f t="shared" si="9"/>
        <v>0</v>
      </c>
      <c r="G44" s="24">
        <f t="shared" si="9"/>
        <v>0</v>
      </c>
      <c r="H44" s="24">
        <f t="shared" si="9"/>
        <v>0</v>
      </c>
      <c r="I44" s="24">
        <f t="shared" si="9"/>
        <v>0</v>
      </c>
      <c r="J44" s="24">
        <f t="shared" si="9"/>
        <v>0</v>
      </c>
      <c r="K44" s="24">
        <f t="shared" si="9"/>
        <v>0</v>
      </c>
      <c r="L44" s="35">
        <f t="shared" ref="L44" si="10">INDEX(_ReportRC, MATCH(VLOOKUP(L36, _RefRC, 3, 0), _ReportRC_C1, 0),4)</f>
        <v>0</v>
      </c>
      <c r="M44" s="35" t="str" cm="1">
        <f t="array" ref="M44">_SourceID[_SourceID]</f>
        <v>0_0_0</v>
      </c>
      <c r="AK44" s="1"/>
    </row>
    <row r="45" spans="2:37" x14ac:dyDescent="0.35">
      <c r="AK45" s="1"/>
    </row>
    <row r="46" spans="2:37" x14ac:dyDescent="0.35">
      <c r="B46" s="3" t="s">
        <v>438</v>
      </c>
      <c r="AK46" s="1"/>
    </row>
    <row r="47" spans="2:37" x14ac:dyDescent="0.35">
      <c r="B47" t="s">
        <v>439</v>
      </c>
      <c r="C47" t="s">
        <v>440</v>
      </c>
      <c r="D47" t="s">
        <v>441</v>
      </c>
      <c r="E47" t="s">
        <v>442</v>
      </c>
      <c r="F47" t="s">
        <v>443</v>
      </c>
      <c r="G47" t="s">
        <v>444</v>
      </c>
      <c r="H47" t="s">
        <v>445</v>
      </c>
      <c r="I47" t="s">
        <v>446</v>
      </c>
      <c r="J47" t="s">
        <v>447</v>
      </c>
      <c r="K47" t="s">
        <v>448</v>
      </c>
      <c r="L47" t="s">
        <v>449</v>
      </c>
      <c r="M47" t="s">
        <v>161</v>
      </c>
      <c r="AK47" s="1"/>
    </row>
    <row r="48" spans="2:37" x14ac:dyDescent="0.35">
      <c r="B48">
        <f t="shared" ref="B48:K48" si="11">INDEX(_ReportRC, MATCH(VLOOKUP(B36, _RefRC, 3, 0), _ReportRC_C1, 0),5)</f>
        <v>0</v>
      </c>
      <c r="C48">
        <f t="shared" si="11"/>
        <v>0</v>
      </c>
      <c r="D48">
        <f t="shared" si="11"/>
        <v>0</v>
      </c>
      <c r="E48">
        <f t="shared" si="11"/>
        <v>0</v>
      </c>
      <c r="F48">
        <f t="shared" si="11"/>
        <v>0</v>
      </c>
      <c r="G48">
        <f t="shared" si="11"/>
        <v>0</v>
      </c>
      <c r="H48">
        <f t="shared" si="11"/>
        <v>0</v>
      </c>
      <c r="I48">
        <f t="shared" si="11"/>
        <v>0</v>
      </c>
      <c r="J48">
        <f t="shared" si="11"/>
        <v>0</v>
      </c>
      <c r="K48">
        <f t="shared" si="11"/>
        <v>0</v>
      </c>
      <c r="L48">
        <f t="shared" ref="L48" si="12">INDEX(_ReportRC, MATCH(VLOOKUP(L36, _RefRC, 3, 0), _ReportRC_C1, 0),5)</f>
        <v>0</v>
      </c>
      <c r="M48" t="str" cm="1">
        <f t="array" ref="M48">_SourceID[_SourceID]</f>
        <v>0_0_0</v>
      </c>
      <c r="AK48" s="1"/>
    </row>
    <row r="49" spans="2:37" x14ac:dyDescent="0.35">
      <c r="AK49" s="1"/>
    </row>
    <row r="50" spans="2:37" x14ac:dyDescent="0.35">
      <c r="B50" s="3" t="s">
        <v>450</v>
      </c>
      <c r="AK50" s="1"/>
    </row>
    <row r="51" spans="2:37" x14ac:dyDescent="0.35">
      <c r="B51" t="s">
        <v>451</v>
      </c>
      <c r="C51" t="s">
        <v>452</v>
      </c>
      <c r="D51" t="s">
        <v>453</v>
      </c>
      <c r="E51" t="s">
        <v>454</v>
      </c>
      <c r="F51" t="s">
        <v>455</v>
      </c>
      <c r="G51" t="s">
        <v>456</v>
      </c>
      <c r="H51" t="s">
        <v>457</v>
      </c>
      <c r="I51" t="s">
        <v>458</v>
      </c>
      <c r="J51" t="s">
        <v>459</v>
      </c>
      <c r="K51" t="s">
        <v>460</v>
      </c>
      <c r="L51" t="s">
        <v>461</v>
      </c>
      <c r="M51" t="s">
        <v>161</v>
      </c>
      <c r="AK51" s="1"/>
    </row>
    <row r="52" spans="2:37" x14ac:dyDescent="0.35">
      <c r="B52">
        <f t="shared" ref="B52:K52" si="13">INDEX(_ReportRC, MATCH(VLOOKUP(B36, _RefRC, 3, 0), _ReportRC_C1, 0),6)</f>
        <v>0</v>
      </c>
      <c r="C52">
        <f t="shared" si="13"/>
        <v>0</v>
      </c>
      <c r="D52">
        <f t="shared" si="13"/>
        <v>0</v>
      </c>
      <c r="E52">
        <f t="shared" si="13"/>
        <v>0</v>
      </c>
      <c r="F52">
        <f t="shared" si="13"/>
        <v>0</v>
      </c>
      <c r="G52">
        <f t="shared" si="13"/>
        <v>0</v>
      </c>
      <c r="H52">
        <f t="shared" si="13"/>
        <v>0</v>
      </c>
      <c r="I52">
        <f t="shared" si="13"/>
        <v>0</v>
      </c>
      <c r="J52">
        <f t="shared" si="13"/>
        <v>0</v>
      </c>
      <c r="K52">
        <f t="shared" si="13"/>
        <v>0</v>
      </c>
      <c r="L52">
        <f t="shared" ref="L52" si="14">INDEX(_ReportRC, MATCH(VLOOKUP(L36, _RefRC, 3, 0), _ReportRC_C1, 0),6)</f>
        <v>0</v>
      </c>
      <c r="M52" t="str" cm="1">
        <f t="array" ref="M52">_SourceID[_SourceID]</f>
        <v>0_0_0</v>
      </c>
      <c r="AK52" s="1"/>
    </row>
    <row r="53" spans="2:37" x14ac:dyDescent="0.35">
      <c r="AK53" s="1"/>
    </row>
    <row r="54" spans="2:37" x14ac:dyDescent="0.35">
      <c r="AK54" s="1"/>
    </row>
    <row r="55" spans="2:37" x14ac:dyDescent="0.35">
      <c r="B55" s="3" t="s">
        <v>462</v>
      </c>
      <c r="AK55" s="1"/>
    </row>
    <row r="56" spans="2:37" x14ac:dyDescent="0.35">
      <c r="B56" t="str" cm="1">
        <f t="array" ref="B56">_ProjectInfo[Reporting Year: 2]&amp;"_"&amp;_ProjectInfo[Reporting Period: ]&amp;"_"&amp;_ProjectInfo[Project No:]</f>
        <v>0_0_0</v>
      </c>
      <c r="AK56" s="1"/>
    </row>
    <row r="57" spans="2:37" x14ac:dyDescent="0.35">
      <c r="AK57" s="1"/>
    </row>
    <row r="58" spans="2:37" x14ac:dyDescent="0.35">
      <c r="AK58" s="1"/>
    </row>
    <row r="59" spans="2:37" x14ac:dyDescent="0.35">
      <c r="AK59" s="1"/>
    </row>
    <row r="60" spans="2:37" x14ac:dyDescent="0.35">
      <c r="AK60" s="1"/>
    </row>
    <row r="61" spans="2:37" x14ac:dyDescent="0.35">
      <c r="AK61" s="1"/>
    </row>
  </sheetData>
  <dataConsolidate/>
  <phoneticPr fontId="15" type="noConversion"/>
  <pageMargins left="0.7" right="0.7" top="0.75" bottom="0.75" header="0.3" footer="0.3"/>
  <tableParts count="13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A40EE-E541-45F4-98B6-269FC7E4D9D2}">
  <sheetPr codeName="Sheet4"/>
  <dimension ref="C2:S37"/>
  <sheetViews>
    <sheetView workbookViewId="0">
      <selection activeCell="J20" sqref="J20"/>
    </sheetView>
  </sheetViews>
  <sheetFormatPr defaultRowHeight="14.5" x14ac:dyDescent="0.35"/>
  <cols>
    <col min="12" max="12" width="3.1796875" style="17" customWidth="1"/>
    <col min="14" max="14" width="51" customWidth="1"/>
    <col min="15" max="15" width="47.81640625" bestFit="1" customWidth="1"/>
    <col min="17" max="17" width="5" bestFit="1" customWidth="1"/>
    <col min="18" max="18" width="32.54296875" customWidth="1"/>
    <col min="19" max="19" width="18" bestFit="1" customWidth="1"/>
  </cols>
  <sheetData>
    <row r="2" spans="3:19" x14ac:dyDescent="0.35">
      <c r="C2" s="2" t="s">
        <v>463</v>
      </c>
      <c r="E2" s="4" t="s">
        <v>464</v>
      </c>
      <c r="G2" s="4" t="s">
        <v>465</v>
      </c>
      <c r="I2" s="4" t="s">
        <v>466</v>
      </c>
      <c r="M2" s="85" t="s">
        <v>467</v>
      </c>
      <c r="N2" s="85"/>
      <c r="O2" s="85"/>
      <c r="Q2" s="85" t="s">
        <v>468</v>
      </c>
      <c r="R2" s="85"/>
      <c r="S2" s="85"/>
    </row>
    <row r="3" spans="3:19" x14ac:dyDescent="0.35">
      <c r="C3" s="1" t="s">
        <v>469</v>
      </c>
      <c r="E3" s="1" t="s">
        <v>37</v>
      </c>
      <c r="G3" s="5" t="s">
        <v>470</v>
      </c>
      <c r="I3">
        <v>2024</v>
      </c>
      <c r="M3" s="1" t="s">
        <v>117</v>
      </c>
      <c r="N3" s="1" t="s">
        <v>471</v>
      </c>
      <c r="O3" s="1" t="s">
        <v>56</v>
      </c>
      <c r="Q3" s="1" t="s">
        <v>414</v>
      </c>
      <c r="R3" s="1" t="s">
        <v>472</v>
      </c>
      <c r="S3" s="1" t="s">
        <v>102</v>
      </c>
    </row>
    <row r="4" spans="3:19" x14ac:dyDescent="0.35">
      <c r="C4" s="1" t="s">
        <v>473</v>
      </c>
      <c r="E4" s="1" t="s">
        <v>39</v>
      </c>
      <c r="G4" s="5" t="s">
        <v>474</v>
      </c>
      <c r="I4">
        <v>2025</v>
      </c>
      <c r="M4" s="1" t="s">
        <v>118</v>
      </c>
      <c r="N4" s="1" t="s">
        <v>475</v>
      </c>
      <c r="O4" s="1" t="s">
        <v>57</v>
      </c>
      <c r="Q4" s="1" t="s">
        <v>415</v>
      </c>
      <c r="R4" s="1" t="s">
        <v>476</v>
      </c>
      <c r="S4" s="1" t="s">
        <v>102</v>
      </c>
    </row>
    <row r="5" spans="3:19" x14ac:dyDescent="0.35">
      <c r="C5" s="1" t="s">
        <v>477</v>
      </c>
      <c r="E5" s="1" t="s">
        <v>41</v>
      </c>
      <c r="G5" s="5" t="s">
        <v>478</v>
      </c>
      <c r="I5">
        <v>2026</v>
      </c>
      <c r="M5" s="1" t="s">
        <v>119</v>
      </c>
      <c r="N5" s="1" t="s">
        <v>479</v>
      </c>
      <c r="O5" s="1" t="s">
        <v>58</v>
      </c>
      <c r="Q5" s="1" t="s">
        <v>416</v>
      </c>
      <c r="R5" s="1" t="s">
        <v>480</v>
      </c>
      <c r="S5" s="1" t="s">
        <v>106</v>
      </c>
    </row>
    <row r="6" spans="3:19" x14ac:dyDescent="0.35">
      <c r="C6" s="1" t="s">
        <v>481</v>
      </c>
      <c r="G6" s="5" t="s">
        <v>482</v>
      </c>
      <c r="I6">
        <v>2027</v>
      </c>
      <c r="M6" s="1" t="s">
        <v>120</v>
      </c>
      <c r="N6" s="1" t="s">
        <v>483</v>
      </c>
      <c r="O6" s="1" t="s">
        <v>59</v>
      </c>
      <c r="Q6" s="1" t="s">
        <v>417</v>
      </c>
      <c r="R6" s="1" t="s">
        <v>484</v>
      </c>
      <c r="S6" s="1" t="s">
        <v>107</v>
      </c>
    </row>
    <row r="7" spans="3:19" x14ac:dyDescent="0.35">
      <c r="C7" s="1" t="s">
        <v>103</v>
      </c>
      <c r="G7" s="5" t="s">
        <v>485</v>
      </c>
      <c r="I7">
        <v>2028</v>
      </c>
      <c r="M7" s="1" t="s">
        <v>121</v>
      </c>
      <c r="N7" s="1" t="s">
        <v>486</v>
      </c>
      <c r="O7" s="1" t="s">
        <v>487</v>
      </c>
      <c r="Q7" s="1" t="s">
        <v>418</v>
      </c>
      <c r="R7" s="1" t="s">
        <v>488</v>
      </c>
      <c r="S7" s="1" t="s">
        <v>108</v>
      </c>
    </row>
    <row r="8" spans="3:19" x14ac:dyDescent="0.35">
      <c r="C8" s="1" t="s">
        <v>489</v>
      </c>
      <c r="G8" s="5" t="s">
        <v>490</v>
      </c>
      <c r="I8">
        <v>2029</v>
      </c>
      <c r="M8" s="1" t="s">
        <v>122</v>
      </c>
      <c r="N8" s="1" t="s">
        <v>491</v>
      </c>
      <c r="O8" s="1" t="s">
        <v>492</v>
      </c>
      <c r="Q8" s="1" t="s">
        <v>419</v>
      </c>
      <c r="R8" s="1" t="s">
        <v>493</v>
      </c>
      <c r="S8" s="1" t="s">
        <v>47</v>
      </c>
    </row>
    <row r="9" spans="3:19" x14ac:dyDescent="0.35">
      <c r="C9" s="1" t="s">
        <v>115</v>
      </c>
      <c r="G9" s="5" t="s">
        <v>494</v>
      </c>
      <c r="I9">
        <v>2030</v>
      </c>
      <c r="M9" s="1" t="s">
        <v>123</v>
      </c>
      <c r="N9" s="1" t="s">
        <v>495</v>
      </c>
      <c r="O9" s="1" t="s">
        <v>496</v>
      </c>
      <c r="Q9" s="1" t="s">
        <v>420</v>
      </c>
      <c r="R9" s="1" t="s">
        <v>497</v>
      </c>
      <c r="S9" s="1" t="s">
        <v>110</v>
      </c>
    </row>
    <row r="10" spans="3:19" x14ac:dyDescent="0.35">
      <c r="C10" s="1" t="s">
        <v>111</v>
      </c>
      <c r="G10" s="5" t="s">
        <v>498</v>
      </c>
      <c r="M10" s="1" t="s">
        <v>124</v>
      </c>
      <c r="N10" s="1" t="s">
        <v>499</v>
      </c>
      <c r="O10" s="1" t="s">
        <v>65</v>
      </c>
      <c r="Q10" s="1" t="s">
        <v>421</v>
      </c>
      <c r="R10" s="1" t="s">
        <v>500</v>
      </c>
      <c r="S10" s="1" t="s">
        <v>112</v>
      </c>
    </row>
    <row r="11" spans="3:19" x14ac:dyDescent="0.35">
      <c r="G11" s="5" t="s">
        <v>501</v>
      </c>
      <c r="M11" s="1" t="s">
        <v>125</v>
      </c>
      <c r="N11" s="1" t="s">
        <v>502</v>
      </c>
      <c r="O11" s="1" t="s">
        <v>66</v>
      </c>
      <c r="Q11" s="1" t="s">
        <v>422</v>
      </c>
      <c r="R11" s="1" t="s">
        <v>503</v>
      </c>
      <c r="S11" s="1" t="s">
        <v>114</v>
      </c>
    </row>
    <row r="12" spans="3:19" x14ac:dyDescent="0.35">
      <c r="G12" s="5" t="s">
        <v>504</v>
      </c>
      <c r="M12" s="1" t="s">
        <v>126</v>
      </c>
      <c r="N12" s="1" t="s">
        <v>505</v>
      </c>
      <c r="O12" s="1" t="s">
        <v>67</v>
      </c>
      <c r="Q12" s="1" t="s">
        <v>423</v>
      </c>
      <c r="R12" s="1" t="s">
        <v>506</v>
      </c>
      <c r="S12" s="1" t="s">
        <v>116</v>
      </c>
    </row>
    <row r="13" spans="3:19" x14ac:dyDescent="0.35">
      <c r="G13" s="5" t="s">
        <v>507</v>
      </c>
      <c r="M13" s="1" t="s">
        <v>127</v>
      </c>
      <c r="N13" s="1" t="s">
        <v>508</v>
      </c>
      <c r="O13" s="1" t="s">
        <v>68</v>
      </c>
      <c r="Q13" s="1" t="s">
        <v>424</v>
      </c>
      <c r="R13" s="1" t="s">
        <v>509</v>
      </c>
      <c r="S13" s="1" t="s">
        <v>47</v>
      </c>
    </row>
    <row r="14" spans="3:19" x14ac:dyDescent="0.35">
      <c r="G14" s="5" t="s">
        <v>510</v>
      </c>
      <c r="M14" s="1" t="s">
        <v>128</v>
      </c>
      <c r="N14" s="1" t="s">
        <v>511</v>
      </c>
      <c r="O14" s="1" t="s">
        <v>69</v>
      </c>
    </row>
    <row r="15" spans="3:19" x14ac:dyDescent="0.35">
      <c r="M15" s="1" t="s">
        <v>129</v>
      </c>
      <c r="N15" s="1" t="s">
        <v>512</v>
      </c>
      <c r="O15" s="1" t="s">
        <v>70</v>
      </c>
    </row>
    <row r="16" spans="3:19" x14ac:dyDescent="0.35">
      <c r="M16" s="1" t="s">
        <v>130</v>
      </c>
      <c r="N16" s="1" t="s">
        <v>513</v>
      </c>
      <c r="O16" s="1" t="s">
        <v>71</v>
      </c>
    </row>
    <row r="17" spans="13:15" x14ac:dyDescent="0.35">
      <c r="M17" s="1" t="s">
        <v>131</v>
      </c>
      <c r="N17" s="1" t="s">
        <v>514</v>
      </c>
      <c r="O17" s="1" t="s">
        <v>72</v>
      </c>
    </row>
    <row r="18" spans="13:15" x14ac:dyDescent="0.35">
      <c r="M18" s="1" t="s">
        <v>132</v>
      </c>
      <c r="N18" s="1" t="s">
        <v>515</v>
      </c>
      <c r="O18" s="1" t="s">
        <v>73</v>
      </c>
    </row>
    <row r="19" spans="13:15" x14ac:dyDescent="0.35">
      <c r="M19" s="1" t="s">
        <v>133</v>
      </c>
      <c r="N19" s="1" t="s">
        <v>516</v>
      </c>
      <c r="O19" s="1" t="s">
        <v>74</v>
      </c>
    </row>
    <row r="20" spans="13:15" x14ac:dyDescent="0.35">
      <c r="M20" s="1" t="s">
        <v>134</v>
      </c>
      <c r="N20" s="1" t="s">
        <v>517</v>
      </c>
      <c r="O20" s="1" t="s">
        <v>75</v>
      </c>
    </row>
    <row r="21" spans="13:15" x14ac:dyDescent="0.35">
      <c r="M21" s="1" t="s">
        <v>135</v>
      </c>
      <c r="N21" s="1" t="s">
        <v>518</v>
      </c>
      <c r="O21" s="1" t="s">
        <v>76</v>
      </c>
    </row>
    <row r="22" spans="13:15" x14ac:dyDescent="0.35">
      <c r="M22" s="1" t="s">
        <v>136</v>
      </c>
      <c r="N22" s="1" t="s">
        <v>519</v>
      </c>
      <c r="O22" s="1" t="s">
        <v>77</v>
      </c>
    </row>
    <row r="23" spans="13:15" x14ac:dyDescent="0.35">
      <c r="M23" s="1" t="s">
        <v>137</v>
      </c>
      <c r="N23" s="1" t="s">
        <v>520</v>
      </c>
      <c r="O23" s="1" t="s">
        <v>78</v>
      </c>
    </row>
    <row r="24" spans="13:15" x14ac:dyDescent="0.35">
      <c r="M24" s="1" t="s">
        <v>138</v>
      </c>
      <c r="N24" s="1" t="s">
        <v>521</v>
      </c>
      <c r="O24" s="1" t="s">
        <v>79</v>
      </c>
    </row>
    <row r="25" spans="13:15" x14ac:dyDescent="0.35">
      <c r="M25" s="1" t="s">
        <v>139</v>
      </c>
      <c r="N25" s="1" t="s">
        <v>522</v>
      </c>
      <c r="O25" s="1" t="s">
        <v>80</v>
      </c>
    </row>
    <row r="26" spans="13:15" x14ac:dyDescent="0.35">
      <c r="M26" s="1" t="s">
        <v>140</v>
      </c>
      <c r="N26" s="1" t="s">
        <v>523</v>
      </c>
      <c r="O26" s="1" t="s">
        <v>81</v>
      </c>
    </row>
    <row r="27" spans="13:15" x14ac:dyDescent="0.35">
      <c r="M27" s="1" t="s">
        <v>141</v>
      </c>
      <c r="N27" s="1" t="s">
        <v>524</v>
      </c>
      <c r="O27" s="1" t="s">
        <v>83</v>
      </c>
    </row>
    <row r="28" spans="13:15" x14ac:dyDescent="0.35">
      <c r="M28" s="1" t="s">
        <v>142</v>
      </c>
      <c r="N28" s="1" t="s">
        <v>525</v>
      </c>
      <c r="O28" s="1" t="s">
        <v>84</v>
      </c>
    </row>
    <row r="29" spans="13:15" x14ac:dyDescent="0.35">
      <c r="M29" s="1" t="s">
        <v>143</v>
      </c>
      <c r="N29" s="1" t="s">
        <v>526</v>
      </c>
      <c r="O29" s="1" t="s">
        <v>85</v>
      </c>
    </row>
    <row r="30" spans="13:15" x14ac:dyDescent="0.35">
      <c r="M30" s="1" t="s">
        <v>144</v>
      </c>
      <c r="N30" s="1" t="s">
        <v>527</v>
      </c>
      <c r="O30" s="1" t="s">
        <v>87</v>
      </c>
    </row>
    <row r="31" spans="13:15" x14ac:dyDescent="0.35">
      <c r="M31" s="1" t="s">
        <v>145</v>
      </c>
      <c r="N31" s="1" t="s">
        <v>528</v>
      </c>
      <c r="O31" s="1" t="s">
        <v>88</v>
      </c>
    </row>
    <row r="32" spans="13:15" x14ac:dyDescent="0.35">
      <c r="M32" s="1" t="s">
        <v>146</v>
      </c>
      <c r="N32" s="1" t="s">
        <v>529</v>
      </c>
      <c r="O32" s="1" t="s">
        <v>89</v>
      </c>
    </row>
    <row r="33" spans="13:15" x14ac:dyDescent="0.35">
      <c r="M33" s="1" t="s">
        <v>147</v>
      </c>
      <c r="N33" s="1" t="s">
        <v>90</v>
      </c>
      <c r="O33" s="1" t="s">
        <v>90</v>
      </c>
    </row>
    <row r="34" spans="13:15" x14ac:dyDescent="0.35">
      <c r="M34" s="1" t="s">
        <v>148</v>
      </c>
      <c r="N34" s="1" t="s">
        <v>530</v>
      </c>
      <c r="O34" s="1" t="s">
        <v>92</v>
      </c>
    </row>
    <row r="35" spans="13:15" x14ac:dyDescent="0.35">
      <c r="M35" s="1" t="s">
        <v>149</v>
      </c>
      <c r="N35" s="1" t="s">
        <v>531</v>
      </c>
      <c r="O35" s="1" t="s">
        <v>94</v>
      </c>
    </row>
    <row r="36" spans="13:15" x14ac:dyDescent="0.35">
      <c r="M36" s="1" t="s">
        <v>150</v>
      </c>
      <c r="N36" s="1" t="s">
        <v>532</v>
      </c>
      <c r="O36" s="1" t="s">
        <v>95</v>
      </c>
    </row>
    <row r="37" spans="13:15" x14ac:dyDescent="0.35">
      <c r="M37" s="1" t="s">
        <v>151</v>
      </c>
      <c r="N37" s="1" t="s">
        <v>533</v>
      </c>
      <c r="O37" s="1" t="s">
        <v>96</v>
      </c>
    </row>
  </sheetData>
  <mergeCells count="2">
    <mergeCell ref="M2:O2"/>
    <mergeCell ref="Q2:S2"/>
  </mergeCells>
  <phoneticPr fontId="1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5 0 ] ] > < / C u s t o m C o n t e n t > < / G e m i n i > 
</file>

<file path=customXml/item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 2 0 2 4 - 0 2 - 0 9 T 1 2 : 0 3 : 5 3 . 7 2 3 5 4 7 7 + 1 1 : 0 0 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D a t a M a s h u p   x m l n s = " h t t p : / / s c h e m a s . m i c r o s o f t . c o m / D a t a M a s h u p " > A A A A A B Q D A A B Q S w M E F A A C A A g A H V 9 J W N X l t P S k A A A A 9 w A A A B I A H A B D b 2 5 m a W c v U G F j a 2 F n Z S 5 4 b W w g o h g A K K A U A A A A A A A A A A A A A A A A A A A A A A A A A A A A h Y 9 N D o I w G E S v Q r q n f 2 w M + S g x b i U x M R q 3 T a n Q C M X Q Y r m b C 4 / k F c Q o 6 s 7 l v H m L m f v 1 B v n Y N t F F 9 8 5 0 N k M M U x R p q 7 r S 2 C p D g z / G C 5 Q L 2 E h 1 k p W O J t m 6 d H R l h m r v z y k h I Q Q c E t z 1 F e G U M n I o 1 l t V 6 1 a i j 2 z + y 7 G x z k u r N B K w f 4 0 R H D O e Y E Y 5 x x T I T K E w 9 m v w a f C z / Y G w G h o / 9 F p o G y 9 3 Q O Y I 5 H 1 C P A B Q S w M E F A A C A A g A H V 9 J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1 f S V g o i k e 4 D g A A A B E A A A A T A B w A R m 9 y b X V s Y X M v U 2 V j d G l v b j E u b S C i G A A o o B Q A A A A A A A A A A A A A A A A A A A A A A A A A A A A r T k 0 u y c z P U w i G 0 I b W A F B L A Q I t A B Q A A g A I A B 1 f S V j V 5 b T 0 p A A A A P c A A A A S A A A A A A A A A A A A A A A A A A A A A A B D b 2 5 m a W c v U G F j a 2 F n Z S 5 4 b W x Q S w E C L Q A U A A I A C A A d X 0 l Y D 8 r p q 6 Q A A A D p A A A A E w A A A A A A A A A A A A A A A A D w A A A A W 0 N v b n R l b n R f V H l w Z X N d L n h t b F B L A Q I t A B Q A A g A I A B 1 f S V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H E g Y p K 7 L T S 7 i X r v U B W W e S A A A A A A I A A A A A A A N m A A D A A A A A E A A A A H E N k l B H X l E 2 1 K H E 3 x b K a M E A A A A A B I A A A K A A A A A Q A A A A 6 p D 3 W C g F B U 6 f t a N 1 x o L 1 5 l A A A A B Q Y 7 K + 7 D c X 2 X J c T 6 S l k n 2 R q 2 1 + Y h k L W + 4 Q g O Y x x B r l S H b 7 + I s S A R 8 Z 3 L G m T w f 9 J K t 3 Z Z T Q J E y d e c g P 4 u h 0 B h 3 H 2 H D J U 1 z G q i U p b u m G e c s 3 2 R Q A A A C T B g W t W H J N w R M q i m E C I O n r r A w v M Q = = < / D a t a M a s h u p > 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efeba21-a33e-4e9b-8ad6-87538548ada8">
      <Terms xmlns="http://schemas.microsoft.com/office/infopath/2007/PartnerControls"/>
    </lcf76f155ced4ddcb4097134ff3c332f>
    <TaxCatchAll xmlns="66744a8e-3fd3-49da-a68a-5615524ca18e" xsi:nil="true"/>
  </documentManagement>
</p:properties>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2901C81609F54EA52810A9508B66A9" ma:contentTypeVersion="15" ma:contentTypeDescription="Create a new document." ma:contentTypeScope="" ma:versionID="5ec266b575fdecd6011dd5ce4ea3a052">
  <xsd:schema xmlns:xsd="http://www.w3.org/2001/XMLSchema" xmlns:xs="http://www.w3.org/2001/XMLSchema" xmlns:p="http://schemas.microsoft.com/office/2006/metadata/properties" xmlns:ns2="66744a8e-3fd3-49da-a68a-5615524ca18e" xmlns:ns3="cefeba21-a33e-4e9b-8ad6-87538548ada8" targetNamespace="http://schemas.microsoft.com/office/2006/metadata/properties" ma:root="true" ma:fieldsID="e716bdfc2e6e5d911c045238f5357dd8" ns2:_="" ns3:_="">
    <xsd:import namespace="66744a8e-3fd3-49da-a68a-5615524ca18e"/>
    <xsd:import namespace="cefeba21-a33e-4e9b-8ad6-87538548ada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744a8e-3fd3-49da-a68a-5615524ca18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918e67e-781c-4844-8169-21129a31ccb0}" ma:internalName="TaxCatchAll" ma:showField="CatchAllData" ma:web="66744a8e-3fd3-49da-a68a-5615524ca1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feba21-a33e-4e9b-8ad6-87538548ad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db60668-097e-49a9-91f5-fb9898637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AB55DDD1-722A-4685-B9A3-518ACD0407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F8E06F-59E7-41FA-BF96-37B158703BF0}">
  <ds:schemaRefs>
    <ds:schemaRef ds:uri="http://gemini/pivotcustomization/PowerPivotVersion"/>
  </ds:schemaRefs>
</ds:datastoreItem>
</file>

<file path=customXml/itemProps3.xml><?xml version="1.0" encoding="utf-8"?>
<ds:datastoreItem xmlns:ds="http://schemas.openxmlformats.org/officeDocument/2006/customXml" ds:itemID="{70A513C8-A109-4192-BE2C-60D1F449A4A0}">
  <ds:schemaRefs>
    <ds:schemaRef ds:uri="http://gemini/pivotcustomization/ErrorCache"/>
  </ds:schemaRefs>
</ds:datastoreItem>
</file>

<file path=customXml/itemProps4.xml><?xml version="1.0" encoding="utf-8"?>
<ds:datastoreItem xmlns:ds="http://schemas.openxmlformats.org/officeDocument/2006/customXml" ds:itemID="{49C5FA71-5317-40B7-AF51-F96B59BF71AD}">
  <ds:schemaRefs>
    <ds:schemaRef ds:uri="http://gemini/pivotcustomization/SandboxNonEmpty"/>
  </ds:schemaRefs>
</ds:datastoreItem>
</file>

<file path=customXml/itemProps5.xml><?xml version="1.0" encoding="utf-8"?>
<ds:datastoreItem xmlns:ds="http://schemas.openxmlformats.org/officeDocument/2006/customXml" ds:itemID="{59747E3D-A054-44D3-8469-E2EC428492F2}">
  <ds:schemaRefs>
    <ds:schemaRef ds:uri="http://schemas.microsoft.com/DataMashup"/>
  </ds:schemaRefs>
</ds:datastoreItem>
</file>

<file path=customXml/itemProps6.xml><?xml version="1.0" encoding="utf-8"?>
<ds:datastoreItem xmlns:ds="http://schemas.openxmlformats.org/officeDocument/2006/customXml" ds:itemID="{32CE0E97-D197-4862-B84B-393097E8008A}">
  <ds:schemaRefs>
    <ds:schemaRef ds:uri="http://schemas.microsoft.com/office/2006/metadata/properties"/>
    <ds:schemaRef ds:uri="http://schemas.microsoft.com/office/infopath/2007/PartnerControls"/>
    <ds:schemaRef ds:uri="cefeba21-a33e-4e9b-8ad6-87538548ada8"/>
    <ds:schemaRef ds:uri="66744a8e-3fd3-49da-a68a-5615524ca18e"/>
  </ds:schemaRefs>
</ds:datastoreItem>
</file>

<file path=customXml/itemProps7.xml><?xml version="1.0" encoding="utf-8"?>
<ds:datastoreItem xmlns:ds="http://schemas.openxmlformats.org/officeDocument/2006/customXml" ds:itemID="{CF67FD39-C571-4EFF-9F92-A16562CE3B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744a8e-3fd3-49da-a68a-5615524ca18e"/>
    <ds:schemaRef ds:uri="cefeba21-a33e-4e9b-8ad6-87538548ad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8.xml><?xml version="1.0" encoding="utf-8"?>
<ds:datastoreItem xmlns:ds="http://schemas.openxmlformats.org/officeDocument/2006/customXml" ds:itemID="{B5011FF6-CB22-4762-898B-302A9D2D06BA}">
  <ds:schemaRefs>
    <ds:schemaRef ds:uri="http://gemini/pivotcustomization/RelationshipAutoDetectionEnabled"/>
  </ds:schemaRefs>
</ds:datastoreItem>
</file>

<file path=customXml/itemProps9.xml><?xml version="1.0" encoding="utf-8"?>
<ds:datastoreItem xmlns:ds="http://schemas.openxmlformats.org/officeDocument/2006/customXml" ds:itemID="{1C705895-F4DF-4536-9312-541BF774D19E}">
  <ds:schemaRefs>
    <ds:schemaRef ds:uri="http://gemini/pivotcustomization/IsSandboxEmbedd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Project Information</vt:lpstr>
      <vt:lpstr>C&amp;D Waste Reporting</vt:lpstr>
      <vt:lpstr>Resource Consumption Reporting</vt:lpstr>
      <vt:lpstr>DataTable</vt:lpstr>
      <vt:lpstr>_DropDown</vt:lpstr>
      <vt:lpstr>_RefCnD</vt:lpstr>
      <vt:lpstr>_RefRC</vt:lpstr>
      <vt:lpstr>_ReportCnD</vt:lpstr>
      <vt:lpstr>_ReportCnD_C1</vt:lpstr>
      <vt:lpstr>_ReportMM</vt:lpstr>
      <vt:lpstr>_ReportRC</vt:lpstr>
      <vt:lpstr>_ReportRC_C1</vt:lpstr>
      <vt:lpstr>_ReportYYYY</vt:lpstr>
      <vt:lpstr>_UOM</vt:lpstr>
      <vt:lpstr>Project_Info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Gigi Yuen</dc:creator>
  <cp:keywords/>
  <dc:description/>
  <cp:lastModifiedBy>Lesley Aitken</cp:lastModifiedBy>
  <cp:revision/>
  <dcterms:created xsi:type="dcterms:W3CDTF">2024-01-08T04:52:18Z</dcterms:created>
  <dcterms:modified xsi:type="dcterms:W3CDTF">2025-12-02T02:44:29Z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0x010100172901C81609F54EA52810A9508B66A9</vt:lpwstr>
  </property>
  <property fmtid="{D5CDD505-2E9C-101B-9397-08002B2CF9AE}" pid="3" name="MediaServiceImageTags">
    <vt:lpwstr/>
  </property>
</Properties>
</file>